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ValérieVanErck\Downloads\Phoenix AI\"/>
    </mc:Choice>
  </mc:AlternateContent>
  <xr:revisionPtr revIDLastSave="0" documentId="13_ncr:1_{B646BAF9-5723-4C06-8972-0A9E6DCCBACE}" xr6:coauthVersionLast="47" xr6:coauthVersionMax="47" xr10:uidLastSave="{00000000-0000-0000-0000-000000000000}"/>
  <bookViews>
    <workbookView xWindow="-120" yWindow="-120" windowWidth="29040" windowHeight="15720" activeTab="3" xr2:uid="{00000000-000D-0000-FFFF-FFFF00000000}"/>
  </bookViews>
  <sheets>
    <sheet name="Information" sheetId="1" r:id="rId1"/>
    <sheet name="Budget Rules" sheetId="2" r:id="rId2"/>
    <sheet name="Definition Categories" sheetId="3" r:id="rId3"/>
    <sheet name="Cost Input" sheetId="4" r:id="rId4"/>
    <sheet name="Overview" sheetId="5" r:id="rId5"/>
    <sheet name="Summary - I" sheetId="6" r:id="rId6"/>
    <sheet name="Summary - II" sheetId="7" r:id="rId7"/>
    <sheet name="P-M Calculator" sheetId="8"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uri="GoogleSheetsCustomDataVersion2">
      <go:sheetsCustomData xmlns:go="http://customooxmlschemas.google.com/" r:id="rId12" roundtripDataChecksum="KvzKbQNapYsyBdYHecKneMuNR3f7dcc25Moy6TOPyJo="/>
    </ext>
  </extLst>
</workbook>
</file>

<file path=xl/calcChain.xml><?xml version="1.0" encoding="utf-8"?>
<calcChain xmlns="http://schemas.openxmlformats.org/spreadsheetml/2006/main">
  <c r="F7" i="4" l="1" a="1"/>
  <c r="F7" i="4" s="1"/>
  <c r="D6" i="5"/>
  <c r="F964" i="4" a="1"/>
  <c r="F964" i="4"/>
  <c r="J964" i="4" s="1"/>
  <c r="F963" i="4" a="1"/>
  <c r="F963" i="4"/>
  <c r="F962" i="4" a="1"/>
  <c r="F962" i="4"/>
  <c r="J962" i="4" s="1"/>
  <c r="F961" i="4" a="1"/>
  <c r="F961" i="4"/>
  <c r="F960" i="4" a="1"/>
  <c r="F960" i="4"/>
  <c r="F959" i="4" a="1"/>
  <c r="F959" i="4"/>
  <c r="F958" i="4" a="1"/>
  <c r="F958" i="4"/>
  <c r="J958" i="4" s="1"/>
  <c r="F957" i="4" a="1"/>
  <c r="F957" i="4"/>
  <c r="J957" i="4" s="1"/>
  <c r="F956" i="4" a="1"/>
  <c r="F956" i="4"/>
  <c r="F955" i="4" a="1"/>
  <c r="F955" i="4"/>
  <c r="F954" i="4" a="1"/>
  <c r="F954" i="4"/>
  <c r="F953" i="4" a="1"/>
  <c r="F953" i="4"/>
  <c r="F952" i="4" a="1"/>
  <c r="F952" i="4"/>
  <c r="F951" i="4" a="1"/>
  <c r="F951" i="4"/>
  <c r="F950" i="4" a="1"/>
  <c r="F950" i="4"/>
  <c r="J950" i="4" s="1"/>
  <c r="F949" i="4" a="1"/>
  <c r="F949" i="4"/>
  <c r="F948" i="4" a="1"/>
  <c r="F948" i="4"/>
  <c r="J948" i="4" s="1"/>
  <c r="F947" i="4" a="1"/>
  <c r="F947" i="4"/>
  <c r="F946" i="4" a="1"/>
  <c r="F946" i="4"/>
  <c r="F945" i="4" a="1"/>
  <c r="F945" i="4"/>
  <c r="F944" i="4" a="1"/>
  <c r="F944" i="4"/>
  <c r="J944" i="4" s="1"/>
  <c r="F943" i="4" a="1"/>
  <c r="F943" i="4"/>
  <c r="F942" i="4" a="1"/>
  <c r="F942" i="4"/>
  <c r="F941" i="4" a="1"/>
  <c r="F941" i="4"/>
  <c r="F940" i="4" a="1"/>
  <c r="F940" i="4"/>
  <c r="F939" i="4" a="1"/>
  <c r="F939" i="4"/>
  <c r="F938" i="4" a="1"/>
  <c r="F938" i="4"/>
  <c r="F937" i="4" a="1"/>
  <c r="F937" i="4"/>
  <c r="F936" i="4" a="1"/>
  <c r="F936" i="4"/>
  <c r="J936" i="4" s="1"/>
  <c r="F935" i="4" a="1"/>
  <c r="F935" i="4"/>
  <c r="F934" i="4" a="1"/>
  <c r="F934" i="4"/>
  <c r="F933" i="4" a="1"/>
  <c r="F933" i="4"/>
  <c r="F932" i="4" a="1"/>
  <c r="F932" i="4"/>
  <c r="F931" i="4" a="1"/>
  <c r="F931" i="4"/>
  <c r="F930" i="4" a="1"/>
  <c r="F930" i="4"/>
  <c r="F929" i="4" a="1"/>
  <c r="F929" i="4"/>
  <c r="F928" i="4" a="1"/>
  <c r="F928" i="4"/>
  <c r="J928" i="4" s="1"/>
  <c r="F927" i="4" a="1"/>
  <c r="F927" i="4"/>
  <c r="F926" i="4" a="1"/>
  <c r="F926" i="4"/>
  <c r="J926" i="4" s="1"/>
  <c r="F925" i="4" a="1"/>
  <c r="F925" i="4"/>
  <c r="J925" i="4" s="1"/>
  <c r="F924" i="4" a="1"/>
  <c r="F924" i="4"/>
  <c r="H924" i="4" s="1"/>
  <c r="F923" i="4" a="1"/>
  <c r="F923" i="4"/>
  <c r="F922" i="4" a="1"/>
  <c r="F922" i="4"/>
  <c r="J922" i="4" s="1"/>
  <c r="F921" i="4" a="1"/>
  <c r="F921" i="4"/>
  <c r="F920" i="4" a="1"/>
  <c r="F920" i="4"/>
  <c r="H920" i="4" s="1"/>
  <c r="F919" i="4" a="1"/>
  <c r="F919" i="4"/>
  <c r="F918" i="4" a="1"/>
  <c r="F918" i="4"/>
  <c r="H918" i="4" s="1"/>
  <c r="F917" i="4" a="1"/>
  <c r="F917" i="4"/>
  <c r="F916" i="4" a="1"/>
  <c r="F916" i="4"/>
  <c r="F915" i="4" a="1"/>
  <c r="F915" i="4"/>
  <c r="J915" i="4" s="1"/>
  <c r="F914" i="4" a="1"/>
  <c r="F914" i="4"/>
  <c r="J914" i="4" s="1"/>
  <c r="F913" i="4" a="1"/>
  <c r="F913" i="4"/>
  <c r="H913" i="4" s="1"/>
  <c r="F912" i="4" a="1"/>
  <c r="F912" i="4"/>
  <c r="F911" i="4" a="1"/>
  <c r="F911" i="4"/>
  <c r="F910" i="4" a="1"/>
  <c r="F910" i="4"/>
  <c r="F909" i="4" a="1"/>
  <c r="F909" i="4"/>
  <c r="J909" i="4" s="1"/>
  <c r="F908" i="4" a="1"/>
  <c r="F908" i="4"/>
  <c r="F907" i="4" a="1"/>
  <c r="F907" i="4"/>
  <c r="F906" i="4" a="1"/>
  <c r="F906" i="4"/>
  <c r="F905" i="4" a="1"/>
  <c r="F905" i="4"/>
  <c r="F904" i="4" a="1"/>
  <c r="F904" i="4"/>
  <c r="F903" i="4" a="1"/>
  <c r="F903" i="4"/>
  <c r="H903" i="4" s="1"/>
  <c r="F902" i="4" a="1"/>
  <c r="F902" i="4"/>
  <c r="J902" i="4" s="1"/>
  <c r="F901" i="4" a="1"/>
  <c r="F901" i="4"/>
  <c r="F900" i="4" a="1"/>
  <c r="F900" i="4"/>
  <c r="F899" i="4" a="1"/>
  <c r="F899" i="4"/>
  <c r="F898" i="4" a="1"/>
  <c r="F898" i="4"/>
  <c r="F897" i="4" a="1"/>
  <c r="F897" i="4"/>
  <c r="F896" i="4" a="1"/>
  <c r="F896" i="4"/>
  <c r="J896" i="4" s="1"/>
  <c r="F895" i="4" a="1"/>
  <c r="F895" i="4"/>
  <c r="F894" i="4" a="1"/>
  <c r="F894" i="4"/>
  <c r="F893" i="4" a="1"/>
  <c r="F893" i="4"/>
  <c r="H893" i="4" s="1"/>
  <c r="F892" i="4" a="1"/>
  <c r="F892" i="4"/>
  <c r="F891" i="4" a="1"/>
  <c r="F891" i="4"/>
  <c r="H891" i="4" s="1"/>
  <c r="L891" i="4" s="1"/>
  <c r="F890" i="4" a="1"/>
  <c r="F890" i="4"/>
  <c r="F889" i="4" a="1"/>
  <c r="F889" i="4"/>
  <c r="H889" i="4" s="1"/>
  <c r="F888" i="4" a="1"/>
  <c r="F888" i="4"/>
  <c r="J888" i="4" s="1"/>
  <c r="F887" i="4" a="1"/>
  <c r="F887" i="4"/>
  <c r="F886" i="4" a="1"/>
  <c r="F886" i="4"/>
  <c r="J886" i="4" s="1"/>
  <c r="F885" i="4" a="1"/>
  <c r="F885" i="4"/>
  <c r="H885" i="4" s="1"/>
  <c r="F884" i="4" a="1"/>
  <c r="F884" i="4"/>
  <c r="F883" i="4" a="1"/>
  <c r="F883" i="4"/>
  <c r="F882" i="4" a="1"/>
  <c r="F882" i="4"/>
  <c r="F881" i="4" a="1"/>
  <c r="F881" i="4"/>
  <c r="F880" i="4" a="1"/>
  <c r="F880" i="4"/>
  <c r="F879" i="4" a="1"/>
  <c r="F879" i="4"/>
  <c r="H879" i="4" s="1"/>
  <c r="F878" i="4" a="1"/>
  <c r="F878" i="4"/>
  <c r="F877" i="4" a="1"/>
  <c r="F877" i="4"/>
  <c r="F876" i="4" a="1"/>
  <c r="F876" i="4"/>
  <c r="F875" i="4" a="1"/>
  <c r="F875" i="4"/>
  <c r="F874" i="4" a="1"/>
  <c r="F874" i="4"/>
  <c r="F873" i="4" a="1"/>
  <c r="F873" i="4"/>
  <c r="F872" i="4" a="1"/>
  <c r="F872" i="4"/>
  <c r="F871" i="4" a="1"/>
  <c r="F871" i="4"/>
  <c r="F870" i="4" a="1"/>
  <c r="F870" i="4"/>
  <c r="F869" i="4" a="1"/>
  <c r="F869" i="4"/>
  <c r="F868" i="4" a="1"/>
  <c r="F868" i="4"/>
  <c r="F867" i="4" a="1"/>
  <c r="F867" i="4"/>
  <c r="F866" i="4" a="1"/>
  <c r="F866" i="4"/>
  <c r="J866" i="4" s="1"/>
  <c r="F865" i="4" a="1"/>
  <c r="F865" i="4"/>
  <c r="J865" i="4" s="1"/>
  <c r="F864" i="4" a="1"/>
  <c r="F864" i="4"/>
  <c r="F863" i="4" a="1"/>
  <c r="F863" i="4"/>
  <c r="F862" i="4" a="1"/>
  <c r="F862" i="4"/>
  <c r="F861" i="4" a="1"/>
  <c r="F861" i="4"/>
  <c r="H861" i="4" s="1"/>
  <c r="F860" i="4" a="1"/>
  <c r="F860" i="4"/>
  <c r="F859" i="4" a="1"/>
  <c r="F859" i="4"/>
  <c r="F858" i="4" a="1"/>
  <c r="F858" i="4"/>
  <c r="H858" i="4" s="1"/>
  <c r="F857" i="4" a="1"/>
  <c r="F857" i="4"/>
  <c r="H857" i="4" s="1"/>
  <c r="F856" i="4" a="1"/>
  <c r="F856" i="4"/>
  <c r="F855" i="4" a="1"/>
  <c r="F855" i="4"/>
  <c r="J855" i="4" s="1"/>
  <c r="F854" i="4" a="1"/>
  <c r="F854" i="4"/>
  <c r="H854" i="4" s="1"/>
  <c r="F853" i="4" a="1"/>
  <c r="F853" i="4"/>
  <c r="F852" i="4" a="1"/>
  <c r="F852" i="4"/>
  <c r="F851" i="4" a="1"/>
  <c r="F851" i="4"/>
  <c r="H851" i="4" s="1"/>
  <c r="F850" i="4" a="1"/>
  <c r="F850" i="4"/>
  <c r="F849" i="4" a="1"/>
  <c r="F849" i="4"/>
  <c r="F848" i="4" a="1"/>
  <c r="F848" i="4"/>
  <c r="F847" i="4" a="1"/>
  <c r="F847" i="4"/>
  <c r="F846" i="4" a="1"/>
  <c r="F846" i="4"/>
  <c r="F845" i="4" a="1"/>
  <c r="F845" i="4"/>
  <c r="F844" i="4" a="1"/>
  <c r="F844" i="4"/>
  <c r="F843" i="4" a="1"/>
  <c r="F843" i="4"/>
  <c r="F842" i="4" a="1"/>
  <c r="F842" i="4"/>
  <c r="F841" i="4" a="1"/>
  <c r="F841" i="4"/>
  <c r="F840" i="4" a="1"/>
  <c r="F840" i="4"/>
  <c r="F839" i="4" a="1"/>
  <c r="F839" i="4"/>
  <c r="F838" i="4" a="1"/>
  <c r="F838" i="4"/>
  <c r="F837" i="4" a="1"/>
  <c r="F837" i="4"/>
  <c r="J837" i="4" s="1"/>
  <c r="F836" i="4" a="1"/>
  <c r="F836" i="4"/>
  <c r="F835" i="4" a="1"/>
  <c r="F835" i="4"/>
  <c r="J835" i="4" s="1"/>
  <c r="F834" i="4" a="1"/>
  <c r="F834" i="4"/>
  <c r="H834" i="4" s="1"/>
  <c r="F833" i="4" a="1"/>
  <c r="F833" i="4"/>
  <c r="F832" i="4" a="1"/>
  <c r="F832" i="4"/>
  <c r="J832" i="4" s="1"/>
  <c r="F831" i="4" a="1"/>
  <c r="F831" i="4"/>
  <c r="F830" i="4" a="1"/>
  <c r="F830" i="4"/>
  <c r="F829" i="4" a="1"/>
  <c r="F829" i="4"/>
  <c r="F828" i="4" a="1"/>
  <c r="F828" i="4"/>
  <c r="F827" i="4" a="1"/>
  <c r="F827" i="4"/>
  <c r="F826" i="4" a="1"/>
  <c r="F826" i="4"/>
  <c r="H826" i="4" s="1"/>
  <c r="F825" i="4" a="1"/>
  <c r="F825" i="4"/>
  <c r="F824" i="4" a="1"/>
  <c r="F824" i="4"/>
  <c r="J824" i="4" s="1"/>
  <c r="F823" i="4" a="1"/>
  <c r="F823" i="4"/>
  <c r="F822" i="4" a="1"/>
  <c r="F822" i="4"/>
  <c r="F821" i="4" a="1"/>
  <c r="F821" i="4"/>
  <c r="F820" i="4" a="1"/>
  <c r="F820" i="4"/>
  <c r="F819" i="4" a="1"/>
  <c r="F819" i="4"/>
  <c r="F818" i="4" a="1"/>
  <c r="F818" i="4"/>
  <c r="F817" i="4" a="1"/>
  <c r="F817" i="4"/>
  <c r="F816" i="4" a="1"/>
  <c r="F816" i="4"/>
  <c r="F815" i="4" a="1"/>
  <c r="F815" i="4"/>
  <c r="H815" i="4" s="1"/>
  <c r="F814" i="4" a="1"/>
  <c r="F814" i="4"/>
  <c r="F813" i="4" a="1"/>
  <c r="F813" i="4"/>
  <c r="J813" i="4" s="1"/>
  <c r="F812" i="4" a="1"/>
  <c r="F812" i="4"/>
  <c r="J812" i="4" s="1"/>
  <c r="F811" i="4" a="1"/>
  <c r="F811" i="4"/>
  <c r="F810" i="4" a="1"/>
  <c r="F810" i="4"/>
  <c r="F809" i="4" a="1"/>
  <c r="F809" i="4"/>
  <c r="J809" i="4" s="1"/>
  <c r="F808" i="4" a="1"/>
  <c r="F808" i="4"/>
  <c r="F807" i="4" a="1"/>
  <c r="F807" i="4"/>
  <c r="F806" i="4" a="1"/>
  <c r="F806" i="4"/>
  <c r="F805" i="4" a="1"/>
  <c r="F805" i="4"/>
  <c r="F804" i="4" a="1"/>
  <c r="F804" i="4"/>
  <c r="H804" i="4" s="1"/>
  <c r="F803" i="4" a="1"/>
  <c r="F803" i="4"/>
  <c r="H803" i="4" s="1"/>
  <c r="F802" i="4" a="1"/>
  <c r="F802" i="4"/>
  <c r="F801" i="4" a="1"/>
  <c r="F801" i="4"/>
  <c r="F800" i="4" a="1"/>
  <c r="F800" i="4"/>
  <c r="J800" i="4" s="1"/>
  <c r="F799" i="4" a="1"/>
  <c r="F799" i="4"/>
  <c r="F798" i="4" a="1"/>
  <c r="F798" i="4"/>
  <c r="J798" i="4" s="1"/>
  <c r="F797" i="4" a="1"/>
  <c r="F797" i="4"/>
  <c r="H797" i="4" s="1"/>
  <c r="F796" i="4" a="1"/>
  <c r="F796" i="4"/>
  <c r="F795" i="4" a="1"/>
  <c r="F795" i="4"/>
  <c r="F794" i="4" a="1"/>
  <c r="F794" i="4"/>
  <c r="F793" i="4" a="1"/>
  <c r="F793" i="4"/>
  <c r="F792" i="4" a="1"/>
  <c r="F792" i="4"/>
  <c r="F791" i="4" a="1"/>
  <c r="F791" i="4"/>
  <c r="F790" i="4" a="1"/>
  <c r="F790" i="4"/>
  <c r="F789" i="4" a="1"/>
  <c r="F789" i="4"/>
  <c r="J789" i="4" s="1"/>
  <c r="F788" i="4" a="1"/>
  <c r="F788" i="4"/>
  <c r="J788" i="4" s="1"/>
  <c r="F787" i="4" a="1"/>
  <c r="F787" i="4"/>
  <c r="F786" i="4" a="1"/>
  <c r="F786" i="4"/>
  <c r="J786" i="4" s="1"/>
  <c r="F785" i="4" a="1"/>
  <c r="F785" i="4"/>
  <c r="F784" i="4" a="1"/>
  <c r="F784" i="4"/>
  <c r="J784" i="4" s="1"/>
  <c r="F783" i="4" a="1"/>
  <c r="F783" i="4"/>
  <c r="F782" i="4" a="1"/>
  <c r="F782" i="4"/>
  <c r="F781" i="4" a="1"/>
  <c r="F781" i="4"/>
  <c r="F780" i="4" a="1"/>
  <c r="F780" i="4"/>
  <c r="F779" i="4" a="1"/>
  <c r="F779" i="4"/>
  <c r="F778" i="4" a="1"/>
  <c r="F778" i="4"/>
  <c r="J778" i="4" s="1"/>
  <c r="F777" i="4" a="1"/>
  <c r="F777" i="4"/>
  <c r="F776" i="4" a="1"/>
  <c r="F776" i="4"/>
  <c r="J776" i="4" s="1"/>
  <c r="F775" i="4" a="1"/>
  <c r="F775" i="4"/>
  <c r="J775" i="4" s="1"/>
  <c r="F774" i="4" a="1"/>
  <c r="F774" i="4"/>
  <c r="F773" i="4" a="1"/>
  <c r="F773" i="4"/>
  <c r="F772" i="4" a="1"/>
  <c r="F772" i="4"/>
  <c r="H772" i="4" s="1"/>
  <c r="F771" i="4" a="1"/>
  <c r="F771" i="4"/>
  <c r="F770" i="4" a="1"/>
  <c r="F770" i="4"/>
  <c r="F769" i="4" a="1"/>
  <c r="F769" i="4"/>
  <c r="F768" i="4" a="1"/>
  <c r="F768" i="4"/>
  <c r="F767" i="4" a="1"/>
  <c r="F767" i="4"/>
  <c r="F766" i="4" a="1"/>
  <c r="F766" i="4"/>
  <c r="H766" i="4" s="1"/>
  <c r="F765" i="4" a="1"/>
  <c r="F765" i="4"/>
  <c r="F764" i="4" a="1"/>
  <c r="F764" i="4"/>
  <c r="J764" i="4" s="1"/>
  <c r="F763" i="4" a="1"/>
  <c r="F763" i="4"/>
  <c r="F762" i="4" a="1"/>
  <c r="F762" i="4"/>
  <c r="F761" i="4" a="1"/>
  <c r="F761" i="4"/>
  <c r="F760" i="4" a="1"/>
  <c r="F760" i="4"/>
  <c r="F759" i="4" a="1"/>
  <c r="F759" i="4"/>
  <c r="J759" i="4" s="1"/>
  <c r="F758" i="4" a="1"/>
  <c r="F758" i="4"/>
  <c r="F757" i="4" a="1"/>
  <c r="F757" i="4"/>
  <c r="H757" i="4" s="1"/>
  <c r="F756" i="4" a="1"/>
  <c r="F756" i="4"/>
  <c r="H756" i="4" s="1"/>
  <c r="F755" i="4" a="1"/>
  <c r="F755" i="4"/>
  <c r="F754" i="4" a="1"/>
  <c r="F754" i="4"/>
  <c r="F753" i="4" a="1"/>
  <c r="F753" i="4"/>
  <c r="F752" i="4" a="1"/>
  <c r="F752" i="4"/>
  <c r="H752" i="4" s="1"/>
  <c r="F751" i="4" a="1"/>
  <c r="F751" i="4"/>
  <c r="F750" i="4" a="1"/>
  <c r="F750" i="4"/>
  <c r="H750" i="4" s="1"/>
  <c r="F749" i="4" a="1"/>
  <c r="F749" i="4"/>
  <c r="H749" i="4" s="1"/>
  <c r="F748" i="4" a="1"/>
  <c r="F748" i="4"/>
  <c r="F747" i="4" a="1"/>
  <c r="F747" i="4"/>
  <c r="F746" i="4" a="1"/>
  <c r="F746" i="4"/>
  <c r="J746" i="4" s="1"/>
  <c r="F745" i="4" a="1"/>
  <c r="F745" i="4"/>
  <c r="F744" i="4" a="1"/>
  <c r="F744" i="4"/>
  <c r="F743" i="4" a="1"/>
  <c r="F743" i="4"/>
  <c r="F742" i="4" a="1"/>
  <c r="F742" i="4"/>
  <c r="F741" i="4" a="1"/>
  <c r="F741" i="4"/>
  <c r="F740" i="4" a="1"/>
  <c r="F740" i="4"/>
  <c r="F739" i="4" a="1"/>
  <c r="F739" i="4"/>
  <c r="F738" i="4" a="1"/>
  <c r="F738" i="4"/>
  <c r="J738" i="4" s="1"/>
  <c r="F737" i="4" a="1"/>
  <c r="F737" i="4"/>
  <c r="F736" i="4" a="1"/>
  <c r="F736" i="4"/>
  <c r="F735" i="4" a="1"/>
  <c r="F735" i="4"/>
  <c r="F734" i="4" a="1"/>
  <c r="F734" i="4"/>
  <c r="H734" i="4" s="1"/>
  <c r="F733" i="4" a="1"/>
  <c r="F733" i="4"/>
  <c r="F732" i="4" a="1"/>
  <c r="F732" i="4"/>
  <c r="F731" i="4" a="1"/>
  <c r="F731" i="4"/>
  <c r="H731" i="4" s="1"/>
  <c r="F730" i="4" a="1"/>
  <c r="F730" i="4"/>
  <c r="F729" i="4" a="1"/>
  <c r="F729" i="4"/>
  <c r="H729" i="4" s="1"/>
  <c r="F728" i="4" a="1"/>
  <c r="F728" i="4"/>
  <c r="J728" i="4" s="1"/>
  <c r="F727" i="4" a="1"/>
  <c r="F727" i="4"/>
  <c r="F726" i="4" a="1"/>
  <c r="F726" i="4"/>
  <c r="F725" i="4" a="1"/>
  <c r="F725" i="4"/>
  <c r="F724" i="4" a="1"/>
  <c r="F724" i="4"/>
  <c r="H724" i="4" s="1"/>
  <c r="F723" i="4" a="1"/>
  <c r="F723" i="4"/>
  <c r="H723" i="4" s="1"/>
  <c r="F722" i="4" a="1"/>
  <c r="F722" i="4"/>
  <c r="H722" i="4" s="1"/>
  <c r="F721" i="4" a="1"/>
  <c r="F721" i="4"/>
  <c r="F720" i="4" a="1"/>
  <c r="F720" i="4"/>
  <c r="F719" i="4" a="1"/>
  <c r="F719" i="4"/>
  <c r="F718" i="4" a="1"/>
  <c r="F718" i="4"/>
  <c r="H718" i="4" s="1"/>
  <c r="F717" i="4" a="1"/>
  <c r="F717" i="4"/>
  <c r="F716" i="4" a="1"/>
  <c r="F716" i="4"/>
  <c r="J716" i="4" s="1"/>
  <c r="F715" i="4" a="1"/>
  <c r="F715" i="4"/>
  <c r="F714" i="4" a="1"/>
  <c r="F714" i="4"/>
  <c r="F713" i="4" a="1"/>
  <c r="F713" i="4"/>
  <c r="F712" i="4" a="1"/>
  <c r="F712" i="4"/>
  <c r="H712" i="4" s="1"/>
  <c r="F711" i="4" a="1"/>
  <c r="F711" i="4"/>
  <c r="J711" i="4" s="1"/>
  <c r="F710" i="4" a="1"/>
  <c r="F710" i="4"/>
  <c r="F709" i="4" a="1"/>
  <c r="F709" i="4"/>
  <c r="F708" i="4" a="1"/>
  <c r="F708" i="4"/>
  <c r="H708" i="4" s="1"/>
  <c r="F707" i="4" a="1"/>
  <c r="F707" i="4"/>
  <c r="F706" i="4" a="1"/>
  <c r="F706" i="4"/>
  <c r="J706" i="4" s="1"/>
  <c r="F705" i="4" a="1"/>
  <c r="F705" i="4"/>
  <c r="J705" i="4" s="1"/>
  <c r="F704" i="4" a="1"/>
  <c r="F704" i="4"/>
  <c r="F703" i="4" a="1"/>
  <c r="F703" i="4"/>
  <c r="F702" i="4" a="1"/>
  <c r="F702" i="4"/>
  <c r="F701" i="4" a="1"/>
  <c r="F701" i="4"/>
  <c r="F700" i="4" a="1"/>
  <c r="F700" i="4"/>
  <c r="F699" i="4" a="1"/>
  <c r="F699" i="4"/>
  <c r="F698" i="4" a="1"/>
  <c r="F698" i="4"/>
  <c r="J698" i="4" s="1"/>
  <c r="F697" i="4" a="1"/>
  <c r="F697" i="4"/>
  <c r="H697" i="4" s="1"/>
  <c r="F696" i="4" a="1"/>
  <c r="F696" i="4"/>
  <c r="F695" i="4" a="1"/>
  <c r="F695" i="4"/>
  <c r="F694" i="4" a="1"/>
  <c r="F694" i="4"/>
  <c r="F693" i="4" a="1"/>
  <c r="F693" i="4"/>
  <c r="J693" i="4" s="1"/>
  <c r="F692" i="4" a="1"/>
  <c r="F692" i="4"/>
  <c r="J692" i="4" s="1"/>
  <c r="F691" i="4" a="1"/>
  <c r="F691" i="4"/>
  <c r="H691" i="4" s="1"/>
  <c r="F690" i="4" a="1"/>
  <c r="F690" i="4"/>
  <c r="F689" i="4" a="1"/>
  <c r="F689" i="4"/>
  <c r="H689" i="4" s="1"/>
  <c r="F688" i="4" a="1"/>
  <c r="F688" i="4"/>
  <c r="F687" i="4" a="1"/>
  <c r="F687" i="4"/>
  <c r="F686" i="4" a="1"/>
  <c r="F686" i="4"/>
  <c r="J686" i="4" s="1"/>
  <c r="F685" i="4" a="1"/>
  <c r="F685" i="4"/>
  <c r="F684" i="4" a="1"/>
  <c r="F684" i="4"/>
  <c r="F683" i="4" a="1"/>
  <c r="F683" i="4"/>
  <c r="H683" i="4" s="1"/>
  <c r="F682" i="4" a="1"/>
  <c r="F682" i="4"/>
  <c r="F681" i="4" a="1"/>
  <c r="F681" i="4"/>
  <c r="H681" i="4" s="1"/>
  <c r="F680" i="4" a="1"/>
  <c r="F680" i="4"/>
  <c r="F679" i="4" a="1"/>
  <c r="F679" i="4"/>
  <c r="F678" i="4" a="1"/>
  <c r="F678" i="4"/>
  <c r="F677" i="4" a="1"/>
  <c r="F677" i="4"/>
  <c r="F676" i="4" a="1"/>
  <c r="F676" i="4"/>
  <c r="F675" i="4" a="1"/>
  <c r="F675" i="4"/>
  <c r="F674" i="4" a="1"/>
  <c r="F674" i="4"/>
  <c r="F673" i="4" a="1"/>
  <c r="F673" i="4"/>
  <c r="J673" i="4" s="1"/>
  <c r="F672" i="4" a="1"/>
  <c r="F672" i="4"/>
  <c r="J672" i="4" s="1"/>
  <c r="F671" i="4" a="1"/>
  <c r="F671" i="4"/>
  <c r="F670" i="4" a="1"/>
  <c r="F670" i="4"/>
  <c r="F669" i="4" a="1"/>
  <c r="F669" i="4"/>
  <c r="F668" i="4" a="1"/>
  <c r="F668" i="4"/>
  <c r="F667" i="4" a="1"/>
  <c r="F667" i="4"/>
  <c r="F666" i="4" a="1"/>
  <c r="F666" i="4"/>
  <c r="F665" i="4" a="1"/>
  <c r="F665" i="4"/>
  <c r="F664" i="4" a="1"/>
  <c r="F664" i="4"/>
  <c r="F663" i="4" a="1"/>
  <c r="F663" i="4"/>
  <c r="F662" i="4" a="1"/>
  <c r="F662" i="4"/>
  <c r="J662" i="4" s="1"/>
  <c r="F661" i="4" a="1"/>
  <c r="F661" i="4"/>
  <c r="J661" i="4" s="1"/>
  <c r="F660" i="4" a="1"/>
  <c r="F660" i="4"/>
  <c r="F659" i="4" a="1"/>
  <c r="F659" i="4"/>
  <c r="J659" i="4" s="1"/>
  <c r="F658" i="4" a="1"/>
  <c r="F658" i="4"/>
  <c r="F657" i="4" a="1"/>
  <c r="F657" i="4"/>
  <c r="F656" i="4" a="1"/>
  <c r="F656" i="4"/>
  <c r="F655" i="4" a="1"/>
  <c r="F655" i="4"/>
  <c r="F654" i="4" a="1"/>
  <c r="F654" i="4"/>
  <c r="F653" i="4" a="1"/>
  <c r="F653" i="4"/>
  <c r="F652" i="4" a="1"/>
  <c r="F652" i="4"/>
  <c r="F651" i="4" a="1"/>
  <c r="F651" i="4"/>
  <c r="J651" i="4" s="1"/>
  <c r="F650" i="4" a="1"/>
  <c r="F650" i="4"/>
  <c r="H650" i="4" s="1"/>
  <c r="F649" i="4" a="1"/>
  <c r="F649" i="4"/>
  <c r="F648" i="4" a="1"/>
  <c r="F648" i="4"/>
  <c r="F647" i="4" a="1"/>
  <c r="F647" i="4"/>
  <c r="F646" i="4" a="1"/>
  <c r="F646" i="4"/>
  <c r="F645" i="4" a="1"/>
  <c r="F645" i="4"/>
  <c r="J645" i="4" s="1"/>
  <c r="F644" i="4" a="1"/>
  <c r="F644" i="4"/>
  <c r="J644" i="4" s="1"/>
  <c r="F643" i="4" a="1"/>
  <c r="F643" i="4"/>
  <c r="J643" i="4" s="1"/>
  <c r="F642" i="4" a="1"/>
  <c r="F642" i="4"/>
  <c r="H642" i="4" s="1"/>
  <c r="F641" i="4" a="1"/>
  <c r="F641" i="4"/>
  <c r="H641" i="4" s="1"/>
  <c r="F640" i="4" a="1"/>
  <c r="F640" i="4"/>
  <c r="F639" i="4" a="1"/>
  <c r="F639" i="4"/>
  <c r="J639" i="4" s="1"/>
  <c r="F638" i="4" a="1"/>
  <c r="F638" i="4"/>
  <c r="J638" i="4" s="1"/>
  <c r="F637" i="4" a="1"/>
  <c r="F637" i="4"/>
  <c r="F636" i="4" a="1"/>
  <c r="F636" i="4"/>
  <c r="H636" i="4" s="1"/>
  <c r="F635" i="4" a="1"/>
  <c r="F635" i="4"/>
  <c r="H635" i="4" s="1"/>
  <c r="F634" i="4" a="1"/>
  <c r="F634" i="4"/>
  <c r="H634" i="4" s="1"/>
  <c r="F633" i="4" a="1"/>
  <c r="F633" i="4"/>
  <c r="F632" i="4" a="1"/>
  <c r="F632" i="4"/>
  <c r="F631" i="4" a="1"/>
  <c r="F631" i="4"/>
  <c r="H631" i="4" s="1"/>
  <c r="F630" i="4" a="1"/>
  <c r="F630" i="4"/>
  <c r="J630" i="4" s="1"/>
  <c r="F629" i="4" a="1"/>
  <c r="F629" i="4"/>
  <c r="F628" i="4" a="1"/>
  <c r="F628" i="4"/>
  <c r="F627" i="4" a="1"/>
  <c r="F627" i="4"/>
  <c r="F626" i="4" a="1"/>
  <c r="F626" i="4"/>
  <c r="F625" i="4" a="1"/>
  <c r="F625" i="4"/>
  <c r="F624" i="4" a="1"/>
  <c r="F624" i="4"/>
  <c r="F623" i="4" a="1"/>
  <c r="F623" i="4"/>
  <c r="H623" i="4" s="1"/>
  <c r="F622" i="4" a="1"/>
  <c r="F622" i="4"/>
  <c r="F621" i="4" a="1"/>
  <c r="F621" i="4"/>
  <c r="F620" i="4" a="1"/>
  <c r="F620" i="4"/>
  <c r="F619" i="4" a="1"/>
  <c r="F619" i="4"/>
  <c r="F618" i="4" a="1"/>
  <c r="F618" i="4"/>
  <c r="F617" i="4" a="1"/>
  <c r="F617" i="4"/>
  <c r="F616" i="4" a="1"/>
  <c r="F616" i="4"/>
  <c r="F615" i="4" a="1"/>
  <c r="F615" i="4"/>
  <c r="F614" i="4" a="1"/>
  <c r="F614" i="4"/>
  <c r="F613" i="4" a="1"/>
  <c r="F613" i="4"/>
  <c r="F612" i="4" a="1"/>
  <c r="F612" i="4"/>
  <c r="F611" i="4" a="1"/>
  <c r="F611" i="4"/>
  <c r="F610" i="4" a="1"/>
  <c r="F610" i="4"/>
  <c r="F609" i="4" a="1"/>
  <c r="F609" i="4"/>
  <c r="F608" i="4" a="1"/>
  <c r="F608" i="4"/>
  <c r="J608" i="4" s="1"/>
  <c r="F607" i="4" a="1"/>
  <c r="F607" i="4"/>
  <c r="F606" i="4" a="1"/>
  <c r="F606" i="4"/>
  <c r="J606" i="4" s="1"/>
  <c r="F605" i="4" a="1"/>
  <c r="F605" i="4"/>
  <c r="J605" i="4" s="1"/>
  <c r="F604" i="4" a="1"/>
  <c r="F604" i="4"/>
  <c r="F603" i="4" a="1"/>
  <c r="F603" i="4"/>
  <c r="J603" i="4" s="1"/>
  <c r="F602" i="4" a="1"/>
  <c r="F602" i="4"/>
  <c r="F601" i="4" a="1"/>
  <c r="F601" i="4"/>
  <c r="F600" i="4" a="1"/>
  <c r="F600" i="4"/>
  <c r="J600" i="4" s="1"/>
  <c r="F599" i="4" a="1"/>
  <c r="F599" i="4"/>
  <c r="F598" i="4" a="1"/>
  <c r="F598" i="4"/>
  <c r="F597" i="4" a="1"/>
  <c r="F597" i="4"/>
  <c r="F596" i="4" a="1"/>
  <c r="F596" i="4"/>
  <c r="F595" i="4" a="1"/>
  <c r="F595" i="4"/>
  <c r="J595" i="4" s="1"/>
  <c r="F594" i="4" a="1"/>
  <c r="F594" i="4"/>
  <c r="F593" i="4" a="1"/>
  <c r="F593" i="4"/>
  <c r="F592" i="4" a="1"/>
  <c r="F592" i="4"/>
  <c r="H592" i="4" s="1"/>
  <c r="F591" i="4" a="1"/>
  <c r="F591" i="4"/>
  <c r="F590" i="4" a="1"/>
  <c r="F590" i="4"/>
  <c r="H590" i="4" s="1"/>
  <c r="F589" i="4" a="1"/>
  <c r="F589" i="4"/>
  <c r="F588" i="4" a="1"/>
  <c r="F588" i="4"/>
  <c r="F587" i="4" a="1"/>
  <c r="F587" i="4"/>
  <c r="H587" i="4" s="1"/>
  <c r="F586" i="4" a="1"/>
  <c r="F586" i="4"/>
  <c r="J586" i="4" s="1"/>
  <c r="F585" i="4" a="1"/>
  <c r="F585" i="4"/>
  <c r="J585" i="4" s="1"/>
  <c r="F584" i="4" a="1"/>
  <c r="F584" i="4"/>
  <c r="J584" i="4" s="1"/>
  <c r="F583" i="4" a="1"/>
  <c r="F583" i="4"/>
  <c r="J583" i="4" s="1"/>
  <c r="F582" i="4" a="1"/>
  <c r="F582" i="4"/>
  <c r="F581" i="4" a="1"/>
  <c r="F581" i="4"/>
  <c r="F580" i="4" a="1"/>
  <c r="F580" i="4"/>
  <c r="H580" i="4" s="1"/>
  <c r="F579" i="4" a="1"/>
  <c r="F579" i="4"/>
  <c r="F578" i="4" a="1"/>
  <c r="F578" i="4"/>
  <c r="F577" i="4" a="1"/>
  <c r="F577" i="4"/>
  <c r="H577" i="4" s="1"/>
  <c r="F576" i="4" a="1"/>
  <c r="F576" i="4"/>
  <c r="F575" i="4" a="1"/>
  <c r="F575" i="4"/>
  <c r="F574" i="4" a="1"/>
  <c r="F574" i="4"/>
  <c r="F573" i="4" a="1"/>
  <c r="F573" i="4"/>
  <c r="J573" i="4" s="1"/>
  <c r="F572" i="4" a="1"/>
  <c r="F572" i="4"/>
  <c r="J572" i="4" s="1"/>
  <c r="F571" i="4" a="1"/>
  <c r="F571" i="4"/>
  <c r="H571" i="4" s="1"/>
  <c r="F570" i="4" a="1"/>
  <c r="F570" i="4"/>
  <c r="H570" i="4" s="1"/>
  <c r="F569" i="4" a="1"/>
  <c r="F569" i="4"/>
  <c r="H569" i="4" s="1"/>
  <c r="F568" i="4" a="1"/>
  <c r="F568" i="4"/>
  <c r="F567" i="4" a="1"/>
  <c r="F567" i="4"/>
  <c r="H567" i="4" s="1"/>
  <c r="F566" i="4" a="1"/>
  <c r="F566" i="4"/>
  <c r="F565" i="4" a="1"/>
  <c r="F565" i="4"/>
  <c r="F564" i="4" a="1"/>
  <c r="F564" i="4"/>
  <c r="H564" i="4" s="1"/>
  <c r="F563" i="4" a="1"/>
  <c r="F563" i="4"/>
  <c r="F562" i="4" a="1"/>
  <c r="F562" i="4"/>
  <c r="F561" i="4" a="1"/>
  <c r="F561" i="4"/>
  <c r="F560" i="4" a="1"/>
  <c r="F560" i="4"/>
  <c r="F559" i="4" a="1"/>
  <c r="F559" i="4"/>
  <c r="F558" i="4" a="1"/>
  <c r="F558" i="4"/>
  <c r="F557" i="4" a="1"/>
  <c r="F557" i="4"/>
  <c r="J557" i="4" s="1"/>
  <c r="F556" i="4" a="1"/>
  <c r="F556" i="4"/>
  <c r="F555" i="4" a="1"/>
  <c r="F555" i="4"/>
  <c r="J555" i="4" s="1"/>
  <c r="F554" i="4" a="1"/>
  <c r="F554" i="4"/>
  <c r="F553" i="4" a="1"/>
  <c r="F553" i="4"/>
  <c r="F552" i="4" a="1"/>
  <c r="F552" i="4"/>
  <c r="H552" i="4" s="1"/>
  <c r="F551" i="4" a="1"/>
  <c r="F551" i="4"/>
  <c r="F550" i="4" a="1"/>
  <c r="F550" i="4"/>
  <c r="F549" i="4" a="1"/>
  <c r="F549" i="4"/>
  <c r="F548" i="4" a="1"/>
  <c r="F548" i="4"/>
  <c r="F547" i="4" a="1"/>
  <c r="F547" i="4"/>
  <c r="F546" i="4" a="1"/>
  <c r="F546" i="4"/>
  <c r="F545" i="4" a="1"/>
  <c r="F545" i="4"/>
  <c r="F544" i="4" a="1"/>
  <c r="F544" i="4"/>
  <c r="H544" i="4" s="1"/>
  <c r="F543" i="4" a="1"/>
  <c r="F543" i="4"/>
  <c r="J543" i="4" s="1"/>
  <c r="F542" i="4" a="1"/>
  <c r="F542" i="4"/>
  <c r="J542" i="4" s="1"/>
  <c r="F541" i="4" a="1"/>
  <c r="F541" i="4"/>
  <c r="H541" i="4" s="1"/>
  <c r="F540" i="4" a="1"/>
  <c r="F540" i="4"/>
  <c r="F539" i="4" a="1"/>
  <c r="F539" i="4"/>
  <c r="F538" i="4" a="1"/>
  <c r="F538" i="4"/>
  <c r="F537" i="4" a="1"/>
  <c r="F537" i="4"/>
  <c r="F536" i="4" a="1"/>
  <c r="F536" i="4"/>
  <c r="F535" i="4" a="1"/>
  <c r="F535" i="4"/>
  <c r="F534" i="4" a="1"/>
  <c r="F534" i="4"/>
  <c r="F533" i="4" a="1"/>
  <c r="F533" i="4"/>
  <c r="J533" i="4" s="1"/>
  <c r="F532" i="4" a="1"/>
  <c r="F532" i="4"/>
  <c r="F531" i="4" a="1"/>
  <c r="F531" i="4"/>
  <c r="F530" i="4" a="1"/>
  <c r="F530" i="4"/>
  <c r="F529" i="4" a="1"/>
  <c r="F529" i="4"/>
  <c r="F528" i="4" a="1"/>
  <c r="F528" i="4"/>
  <c r="F527" i="4" a="1"/>
  <c r="F527" i="4"/>
  <c r="F526" i="4" a="1"/>
  <c r="F526" i="4"/>
  <c r="F525" i="4" a="1"/>
  <c r="F525" i="4"/>
  <c r="J525" i="4" s="1"/>
  <c r="F524" i="4" a="1"/>
  <c r="F524" i="4"/>
  <c r="F523" i="4" a="1"/>
  <c r="F523" i="4"/>
  <c r="F522" i="4" a="1"/>
  <c r="F522" i="4"/>
  <c r="J522" i="4" s="1"/>
  <c r="F521" i="4" a="1"/>
  <c r="F521" i="4"/>
  <c r="F520" i="4" a="1"/>
  <c r="F520" i="4"/>
  <c r="H520" i="4" s="1"/>
  <c r="F519" i="4" a="1"/>
  <c r="F519" i="4"/>
  <c r="H519" i="4" s="1"/>
  <c r="F518" i="4" a="1"/>
  <c r="F518" i="4"/>
  <c r="F517" i="4" a="1"/>
  <c r="F517" i="4"/>
  <c r="H517" i="4" s="1"/>
  <c r="F516" i="4" a="1"/>
  <c r="F516" i="4"/>
  <c r="F515" i="4" a="1"/>
  <c r="F515" i="4"/>
  <c r="F514" i="4" a="1"/>
  <c r="F514" i="4"/>
  <c r="F513" i="4" a="1"/>
  <c r="F513" i="4"/>
  <c r="F512" i="4" a="1"/>
  <c r="F512" i="4"/>
  <c r="J512" i="4" s="1"/>
  <c r="F511" i="4" a="1"/>
  <c r="F511" i="4"/>
  <c r="F510" i="4" a="1"/>
  <c r="F510" i="4"/>
  <c r="F509" i="4" a="1"/>
  <c r="F509" i="4"/>
  <c r="J509" i="4" s="1"/>
  <c r="F508" i="4" a="1"/>
  <c r="F508" i="4"/>
  <c r="F507" i="4" a="1"/>
  <c r="F507" i="4"/>
  <c r="F506" i="4" a="1"/>
  <c r="F506" i="4"/>
  <c r="J506" i="4" s="1"/>
  <c r="F505" i="4" a="1"/>
  <c r="F505" i="4"/>
  <c r="F504" i="4" a="1"/>
  <c r="F504" i="4"/>
  <c r="F503" i="4" a="1"/>
  <c r="F503" i="4"/>
  <c r="F502" i="4" a="1"/>
  <c r="F502" i="4"/>
  <c r="F501" i="4" a="1"/>
  <c r="F501" i="4"/>
  <c r="F500" i="4" a="1"/>
  <c r="F500" i="4"/>
  <c r="F499" i="4" a="1"/>
  <c r="F499" i="4"/>
  <c r="F498" i="4" a="1"/>
  <c r="F498" i="4"/>
  <c r="J498" i="4" s="1"/>
  <c r="F497" i="4" a="1"/>
  <c r="F497" i="4"/>
  <c r="F496" i="4" a="1"/>
  <c r="F496" i="4"/>
  <c r="F495" i="4" a="1"/>
  <c r="F495" i="4"/>
  <c r="J495" i="4" s="1"/>
  <c r="F494" i="4" a="1"/>
  <c r="F494" i="4"/>
  <c r="J494" i="4" s="1"/>
  <c r="F493" i="4" a="1"/>
  <c r="F493" i="4"/>
  <c r="F492" i="4" a="1"/>
  <c r="F492" i="4"/>
  <c r="J492" i="4" s="1"/>
  <c r="F491" i="4" a="1"/>
  <c r="F491" i="4"/>
  <c r="F490" i="4" a="1"/>
  <c r="F490" i="4"/>
  <c r="F489" i="4" a="1"/>
  <c r="F489" i="4"/>
  <c r="J489" i="4" s="1"/>
  <c r="F488" i="4" a="1"/>
  <c r="F488" i="4"/>
  <c r="F487" i="4" a="1"/>
  <c r="F487" i="4"/>
  <c r="F486" i="4" a="1"/>
  <c r="F486" i="4"/>
  <c r="J486" i="4" s="1"/>
  <c r="F485" i="4" a="1"/>
  <c r="F485" i="4"/>
  <c r="F484" i="4" a="1"/>
  <c r="F484" i="4"/>
  <c r="F483" i="4" a="1"/>
  <c r="F483" i="4"/>
  <c r="F482" i="4" a="1"/>
  <c r="F482" i="4"/>
  <c r="F481" i="4" a="1"/>
  <c r="F481" i="4"/>
  <c r="F480" i="4" a="1"/>
  <c r="F480" i="4"/>
  <c r="H480" i="4" s="1"/>
  <c r="F479" i="4" a="1"/>
  <c r="F479" i="4"/>
  <c r="F478" i="4" a="1"/>
  <c r="F478" i="4"/>
  <c r="F477" i="4" a="1"/>
  <c r="F477" i="4"/>
  <c r="F476" i="4" a="1"/>
  <c r="F476" i="4"/>
  <c r="H476" i="4" s="1"/>
  <c r="F475" i="4" a="1"/>
  <c r="F475" i="4"/>
  <c r="F474" i="4" a="1"/>
  <c r="F474" i="4"/>
  <c r="F473" i="4" a="1"/>
  <c r="F473" i="4"/>
  <c r="F472" i="4" a="1"/>
  <c r="F472" i="4"/>
  <c r="F471" i="4" a="1"/>
  <c r="F471" i="4"/>
  <c r="F470" i="4" a="1"/>
  <c r="F470" i="4"/>
  <c r="F469" i="4" a="1"/>
  <c r="F469" i="4"/>
  <c r="F468" i="4" a="1"/>
  <c r="F468" i="4"/>
  <c r="F467" i="4" a="1"/>
  <c r="F467" i="4"/>
  <c r="F466" i="4" a="1"/>
  <c r="F466" i="4"/>
  <c r="F465" i="4" a="1"/>
  <c r="F465" i="4"/>
  <c r="J465" i="4" s="1"/>
  <c r="F464" i="4" a="1"/>
  <c r="F464" i="4"/>
  <c r="J464" i="4" s="1"/>
  <c r="F463" i="4" a="1"/>
  <c r="F463" i="4"/>
  <c r="H463" i="4" s="1"/>
  <c r="F462" i="4" a="1"/>
  <c r="F462" i="4"/>
  <c r="F461" i="4" a="1"/>
  <c r="F461" i="4"/>
  <c r="F460" i="4" a="1"/>
  <c r="F460" i="4"/>
  <c r="F459" i="4" a="1"/>
  <c r="F459" i="4"/>
  <c r="F458" i="4" a="1"/>
  <c r="F458" i="4"/>
  <c r="F457" i="4" a="1"/>
  <c r="F457" i="4"/>
  <c r="F456" i="4" a="1"/>
  <c r="F456" i="4"/>
  <c r="F455" i="4" a="1"/>
  <c r="F455" i="4"/>
  <c r="F454" i="4" a="1"/>
  <c r="F454" i="4"/>
  <c r="F453" i="4" a="1"/>
  <c r="F453" i="4"/>
  <c r="H453" i="4" s="1"/>
  <c r="F452" i="4" a="1"/>
  <c r="F452" i="4"/>
  <c r="H452" i="4" s="1"/>
  <c r="F451" i="4" a="1"/>
  <c r="F451" i="4"/>
  <c r="F450" i="4" a="1"/>
  <c r="F450" i="4"/>
  <c r="J450" i="4" s="1"/>
  <c r="F449" i="4" a="1"/>
  <c r="F449" i="4"/>
  <c r="F448" i="4" a="1"/>
  <c r="F448" i="4"/>
  <c r="F447" i="4" a="1"/>
  <c r="F447" i="4"/>
  <c r="F446" i="4" a="1"/>
  <c r="F446" i="4"/>
  <c r="J446" i="4" s="1"/>
  <c r="F445" i="4" a="1"/>
  <c r="F445" i="4"/>
  <c r="F444" i="4" a="1"/>
  <c r="F444" i="4"/>
  <c r="F443" i="4" a="1"/>
  <c r="F443" i="4"/>
  <c r="J443" i="4" s="1"/>
  <c r="F442" i="4" a="1"/>
  <c r="F442" i="4"/>
  <c r="F441" i="4" a="1"/>
  <c r="F441" i="4"/>
  <c r="F440" i="4" a="1"/>
  <c r="F440" i="4"/>
  <c r="J440" i="4" s="1"/>
  <c r="F439" i="4" a="1"/>
  <c r="F439" i="4"/>
  <c r="F438" i="4" a="1"/>
  <c r="F438" i="4"/>
  <c r="F437" i="4" a="1"/>
  <c r="F437" i="4"/>
  <c r="F436" i="4" a="1"/>
  <c r="F436" i="4"/>
  <c r="F435" i="4" a="1"/>
  <c r="F435" i="4"/>
  <c r="J435" i="4" s="1"/>
  <c r="F434" i="4" a="1"/>
  <c r="F434" i="4"/>
  <c r="F433" i="4" a="1"/>
  <c r="F433" i="4"/>
  <c r="F432" i="4" a="1"/>
  <c r="F432" i="4"/>
  <c r="H432" i="4" s="1"/>
  <c r="F431" i="4" a="1"/>
  <c r="F431" i="4"/>
  <c r="F430" i="4" a="1"/>
  <c r="F430" i="4"/>
  <c r="F429" i="4" a="1"/>
  <c r="F429" i="4"/>
  <c r="F428" i="4" a="1"/>
  <c r="F428" i="4"/>
  <c r="H428" i="4" s="1"/>
  <c r="F427" i="4" a="1"/>
  <c r="F427" i="4"/>
  <c r="H427" i="4" s="1"/>
  <c r="F426" i="4" a="1"/>
  <c r="F426" i="4"/>
  <c r="F425" i="4" a="1"/>
  <c r="F425" i="4"/>
  <c r="F424" i="4" a="1"/>
  <c r="F424" i="4"/>
  <c r="F423" i="4" a="1"/>
  <c r="F423" i="4"/>
  <c r="F422" i="4" a="1"/>
  <c r="F422" i="4"/>
  <c r="J422" i="4" s="1"/>
  <c r="F421" i="4" a="1"/>
  <c r="F421" i="4"/>
  <c r="F420" i="4" a="1"/>
  <c r="F420" i="4"/>
  <c r="F419" i="4" a="1"/>
  <c r="F419" i="4"/>
  <c r="F418" i="4" a="1"/>
  <c r="F418" i="4"/>
  <c r="F417" i="4" a="1"/>
  <c r="F417" i="4"/>
  <c r="F416" i="4" a="1"/>
  <c r="F416" i="4"/>
  <c r="H416" i="4" s="1"/>
  <c r="F415" i="4" a="1"/>
  <c r="F415" i="4"/>
  <c r="J415" i="4" s="1"/>
  <c r="F414" i="4" a="1"/>
  <c r="F414" i="4"/>
  <c r="F413" i="4" a="1"/>
  <c r="F413" i="4"/>
  <c r="F412" i="4" a="1"/>
  <c r="F412" i="4"/>
  <c r="F411" i="4" a="1"/>
  <c r="F411" i="4"/>
  <c r="F410" i="4" a="1"/>
  <c r="F410" i="4"/>
  <c r="H410" i="4" s="1"/>
  <c r="F409" i="4" a="1"/>
  <c r="F409" i="4"/>
  <c r="F408" i="4" a="1"/>
  <c r="F408" i="4"/>
  <c r="F407" i="4" a="1"/>
  <c r="F407" i="4"/>
  <c r="J407" i="4" s="1"/>
  <c r="F406" i="4" a="1"/>
  <c r="F406" i="4"/>
  <c r="F405" i="4" a="1"/>
  <c r="F405" i="4"/>
  <c r="F404" i="4" a="1"/>
  <c r="F404" i="4"/>
  <c r="J404" i="4" s="1"/>
  <c r="F403" i="4" a="1"/>
  <c r="F403" i="4"/>
  <c r="F402" i="4" a="1"/>
  <c r="F402" i="4"/>
  <c r="F401" i="4" a="1"/>
  <c r="F401" i="4"/>
  <c r="F400" i="4" a="1"/>
  <c r="F400" i="4"/>
  <c r="F399" i="4" a="1"/>
  <c r="F399" i="4"/>
  <c r="F398" i="4" a="1"/>
  <c r="F398" i="4"/>
  <c r="H398" i="4" s="1"/>
  <c r="F397" i="4" a="1"/>
  <c r="F397" i="4"/>
  <c r="F396" i="4" a="1"/>
  <c r="F396" i="4"/>
  <c r="F395" i="4" a="1"/>
  <c r="F395" i="4"/>
  <c r="F394" i="4" a="1"/>
  <c r="F394" i="4"/>
  <c r="F393" i="4" a="1"/>
  <c r="F393" i="4"/>
  <c r="F392" i="4" a="1"/>
  <c r="F392" i="4"/>
  <c r="H392" i="4" s="1"/>
  <c r="F391" i="4" a="1"/>
  <c r="F391" i="4"/>
  <c r="H391" i="4" s="1"/>
  <c r="F390" i="4" a="1"/>
  <c r="F390" i="4"/>
  <c r="F389" i="4" a="1"/>
  <c r="F389" i="4"/>
  <c r="F388" i="4" a="1"/>
  <c r="F388" i="4"/>
  <c r="F387" i="4" a="1"/>
  <c r="F387" i="4"/>
  <c r="F386" i="4" a="1"/>
  <c r="F386" i="4"/>
  <c r="J386" i="4" s="1"/>
  <c r="F385" i="4" a="1"/>
  <c r="F385" i="4"/>
  <c r="F384" i="4" a="1"/>
  <c r="F384" i="4"/>
  <c r="F383" i="4" a="1"/>
  <c r="F383" i="4"/>
  <c r="F382" i="4" a="1"/>
  <c r="F382" i="4"/>
  <c r="F381" i="4" a="1"/>
  <c r="F381" i="4"/>
  <c r="F380" i="4" a="1"/>
  <c r="F380" i="4"/>
  <c r="H380" i="4" s="1"/>
  <c r="F379" i="4" a="1"/>
  <c r="F379" i="4"/>
  <c r="J379" i="4" s="1"/>
  <c r="F378" i="4" a="1"/>
  <c r="F378" i="4"/>
  <c r="F377" i="4" a="1"/>
  <c r="F377" i="4"/>
  <c r="F376" i="4" a="1"/>
  <c r="F376" i="4"/>
  <c r="F375" i="4" a="1"/>
  <c r="F375" i="4"/>
  <c r="F374" i="4" a="1"/>
  <c r="F374" i="4"/>
  <c r="H374" i="4" s="1"/>
  <c r="L374" i="4" s="1"/>
  <c r="F373" i="4" a="1"/>
  <c r="F373" i="4"/>
  <c r="F372" i="4" a="1"/>
  <c r="F372" i="4"/>
  <c r="F371" i="4" a="1"/>
  <c r="F371" i="4"/>
  <c r="J371" i="4" s="1"/>
  <c r="F370" i="4" a="1"/>
  <c r="F370" i="4"/>
  <c r="F369" i="4" a="1"/>
  <c r="F369" i="4"/>
  <c r="J369" i="4" s="1"/>
  <c r="F368" i="4" a="1"/>
  <c r="F368" i="4"/>
  <c r="J368" i="4" s="1"/>
  <c r="F367" i="4" a="1"/>
  <c r="F367" i="4"/>
  <c r="F366" i="4" a="1"/>
  <c r="F366" i="4"/>
  <c r="F365" i="4" a="1"/>
  <c r="F365" i="4"/>
  <c r="F364" i="4" a="1"/>
  <c r="F364" i="4"/>
  <c r="F363" i="4" a="1"/>
  <c r="F363" i="4"/>
  <c r="F362" i="4" a="1"/>
  <c r="F362" i="4"/>
  <c r="F361" i="4" a="1"/>
  <c r="F361" i="4"/>
  <c r="F360" i="4" a="1"/>
  <c r="F360" i="4"/>
  <c r="F359" i="4" a="1"/>
  <c r="F359" i="4"/>
  <c r="J359" i="4" s="1"/>
  <c r="F358" i="4" a="1"/>
  <c r="F358" i="4"/>
  <c r="F357" i="4" a="1"/>
  <c r="F357" i="4"/>
  <c r="F356" i="4" a="1"/>
  <c r="F356" i="4"/>
  <c r="J356" i="4" s="1"/>
  <c r="F355" i="4" a="1"/>
  <c r="F355" i="4"/>
  <c r="F354" i="4" a="1"/>
  <c r="F354" i="4"/>
  <c r="F353" i="4" a="1"/>
  <c r="F353" i="4"/>
  <c r="F352" i="4" a="1"/>
  <c r="F352" i="4"/>
  <c r="F351" i="4" a="1"/>
  <c r="F351" i="4"/>
  <c r="F350" i="4" a="1"/>
  <c r="F350" i="4"/>
  <c r="J350" i="4" s="1"/>
  <c r="F349" i="4" a="1"/>
  <c r="F349" i="4"/>
  <c r="H349" i="4" s="1"/>
  <c r="F348" i="4" a="1"/>
  <c r="F348" i="4"/>
  <c r="F347" i="4" a="1"/>
  <c r="F347" i="4"/>
  <c r="F346" i="4" a="1"/>
  <c r="F346" i="4"/>
  <c r="J346" i="4" s="1"/>
  <c r="F345" i="4" a="1"/>
  <c r="F345" i="4"/>
  <c r="H345" i="4" s="1"/>
  <c r="F344" i="4" a="1"/>
  <c r="F344" i="4"/>
  <c r="F343" i="4" a="1"/>
  <c r="F343" i="4"/>
  <c r="F342" i="4" a="1"/>
  <c r="F342" i="4"/>
  <c r="J342" i="4" s="1"/>
  <c r="F341" i="4" a="1"/>
  <c r="F341" i="4"/>
  <c r="F340" i="4" a="1"/>
  <c r="F340" i="4"/>
  <c r="F339" i="4" a="1"/>
  <c r="F339" i="4"/>
  <c r="F338" i="4" a="1"/>
  <c r="F338" i="4"/>
  <c r="H338" i="4" s="1"/>
  <c r="F337" i="4" a="1"/>
  <c r="F337" i="4"/>
  <c r="F336" i="4" a="1"/>
  <c r="F336" i="4"/>
  <c r="F335" i="4" a="1"/>
  <c r="F335" i="4"/>
  <c r="F334" i="4" a="1"/>
  <c r="F334" i="4"/>
  <c r="F333" i="4" a="1"/>
  <c r="F333" i="4"/>
  <c r="H333" i="4" s="1"/>
  <c r="F332" i="4" a="1"/>
  <c r="F332" i="4"/>
  <c r="J332" i="4" s="1"/>
  <c r="F331" i="4" a="1"/>
  <c r="F331" i="4"/>
  <c r="F330" i="4" a="1"/>
  <c r="F330" i="4"/>
  <c r="F329" i="4" a="1"/>
  <c r="F329" i="4"/>
  <c r="F328" i="4" a="1"/>
  <c r="F328" i="4"/>
  <c r="F327" i="4" a="1"/>
  <c r="F327" i="4"/>
  <c r="F326" i="4" a="1"/>
  <c r="F326" i="4"/>
  <c r="F325" i="4" a="1"/>
  <c r="F325" i="4"/>
  <c r="F324" i="4" a="1"/>
  <c r="F324" i="4"/>
  <c r="J324" i="4" s="1"/>
  <c r="F323" i="4" a="1"/>
  <c r="F323" i="4"/>
  <c r="F322" i="4" a="1"/>
  <c r="F322" i="4"/>
  <c r="F321" i="4" a="1"/>
  <c r="F321" i="4"/>
  <c r="F320" i="4" a="1"/>
  <c r="F320" i="4"/>
  <c r="F319" i="4" a="1"/>
  <c r="F319" i="4"/>
  <c r="F318" i="4" a="1"/>
  <c r="F318" i="4"/>
  <c r="F317" i="4" a="1"/>
  <c r="F317" i="4"/>
  <c r="F316" i="4" a="1"/>
  <c r="F316" i="4"/>
  <c r="F315" i="4" a="1"/>
  <c r="F315" i="4"/>
  <c r="F314" i="4" a="1"/>
  <c r="F314" i="4"/>
  <c r="J314" i="4" s="1"/>
  <c r="F313" i="4" a="1"/>
  <c r="F313" i="4"/>
  <c r="F312" i="4" a="1"/>
  <c r="F312" i="4"/>
  <c r="F311" i="4" a="1"/>
  <c r="F311" i="4"/>
  <c r="J311" i="4" s="1"/>
  <c r="F310" i="4" a="1"/>
  <c r="F310" i="4"/>
  <c r="F309" i="4" a="1"/>
  <c r="F309" i="4"/>
  <c r="J309" i="4" s="1"/>
  <c r="F308" i="4" a="1"/>
  <c r="F308" i="4"/>
  <c r="F307" i="4" a="1"/>
  <c r="F307" i="4"/>
  <c r="F306" i="4" a="1"/>
  <c r="F306" i="4"/>
  <c r="F305" i="4" a="1"/>
  <c r="F305" i="4"/>
  <c r="F304" i="4" a="1"/>
  <c r="F304" i="4"/>
  <c r="H304" i="4" s="1"/>
  <c r="F303" i="4" a="1"/>
  <c r="F303" i="4"/>
  <c r="F302" i="4" a="1"/>
  <c r="F302" i="4"/>
  <c r="F301" i="4" a="1"/>
  <c r="F301" i="4"/>
  <c r="F300" i="4" a="1"/>
  <c r="F300" i="4"/>
  <c r="F299" i="4" a="1"/>
  <c r="F299" i="4"/>
  <c r="H299" i="4" s="1"/>
  <c r="F298" i="4" a="1"/>
  <c r="F298" i="4"/>
  <c r="F297" i="4" a="1"/>
  <c r="F297" i="4"/>
  <c r="F296" i="4" a="1"/>
  <c r="F296" i="4"/>
  <c r="H296" i="4" s="1"/>
  <c r="F295" i="4" a="1"/>
  <c r="F295" i="4"/>
  <c r="F294" i="4" a="1"/>
  <c r="F294" i="4"/>
  <c r="F293" i="4" a="1"/>
  <c r="F293" i="4"/>
  <c r="F292" i="4" a="1"/>
  <c r="F292" i="4"/>
  <c r="F291" i="4" a="1"/>
  <c r="F291" i="4"/>
  <c r="F290" i="4" a="1"/>
  <c r="F290" i="4"/>
  <c r="F289" i="4" a="1"/>
  <c r="F289" i="4"/>
  <c r="H289" i="4" s="1"/>
  <c r="F288" i="4" a="1"/>
  <c r="F288" i="4"/>
  <c r="F287" i="4" a="1"/>
  <c r="F287" i="4"/>
  <c r="F286" i="4" a="1"/>
  <c r="F286" i="4"/>
  <c r="F285" i="4" a="1"/>
  <c r="F285" i="4"/>
  <c r="J285" i="4" s="1"/>
  <c r="F284" i="4" a="1"/>
  <c r="F284" i="4"/>
  <c r="J284" i="4" s="1"/>
  <c r="F283" i="4" a="1"/>
  <c r="F283" i="4"/>
  <c r="F282" i="4" a="1"/>
  <c r="F282" i="4"/>
  <c r="J282" i="4" s="1"/>
  <c r="F281" i="4" a="1"/>
  <c r="F281" i="4"/>
  <c r="F280" i="4" a="1"/>
  <c r="F280" i="4"/>
  <c r="F279" i="4" a="1"/>
  <c r="F279" i="4"/>
  <c r="F278" i="4" a="1"/>
  <c r="F278" i="4"/>
  <c r="F277" i="4" a="1"/>
  <c r="F277" i="4"/>
  <c r="J277" i="4" s="1"/>
  <c r="F276" i="4" a="1"/>
  <c r="F276" i="4"/>
  <c r="F275" i="4" a="1"/>
  <c r="F275" i="4"/>
  <c r="F274" i="4" a="1"/>
  <c r="F274" i="4"/>
  <c r="F273" i="4" a="1"/>
  <c r="F273" i="4"/>
  <c r="F272" i="4" a="1"/>
  <c r="F272" i="4"/>
  <c r="F271" i="4" a="1"/>
  <c r="F271" i="4"/>
  <c r="F270" i="4" a="1"/>
  <c r="F270" i="4"/>
  <c r="F269" i="4" a="1"/>
  <c r="F269" i="4"/>
  <c r="F268" i="4" a="1"/>
  <c r="F268" i="4"/>
  <c r="F267" i="4" a="1"/>
  <c r="F267" i="4"/>
  <c r="F266" i="4" a="1"/>
  <c r="F266" i="4"/>
  <c r="F265" i="4" a="1"/>
  <c r="F265" i="4"/>
  <c r="J265" i="4" s="1"/>
  <c r="F264" i="4" a="1"/>
  <c r="F264" i="4"/>
  <c r="F263" i="4" a="1"/>
  <c r="F263" i="4"/>
  <c r="F262" i="4" a="1"/>
  <c r="F262" i="4"/>
  <c r="F261" i="4" a="1"/>
  <c r="F261" i="4"/>
  <c r="F260" i="4" a="1"/>
  <c r="F260" i="4"/>
  <c r="F259" i="4" a="1"/>
  <c r="F259" i="4"/>
  <c r="F258" i="4" a="1"/>
  <c r="F258" i="4"/>
  <c r="H258" i="4" s="1"/>
  <c r="F257" i="4" a="1"/>
  <c r="F257" i="4"/>
  <c r="F256" i="4" a="1"/>
  <c r="F256" i="4"/>
  <c r="F255" i="4" a="1"/>
  <c r="F255" i="4"/>
  <c r="F254" i="4" a="1"/>
  <c r="F254" i="4"/>
  <c r="F253" i="4" a="1"/>
  <c r="F253" i="4"/>
  <c r="F252" i="4" a="1"/>
  <c r="F252" i="4"/>
  <c r="H252" i="4" s="1"/>
  <c r="F251" i="4" a="1"/>
  <c r="F251" i="4"/>
  <c r="F250" i="4" a="1"/>
  <c r="F250" i="4"/>
  <c r="F249" i="4" a="1"/>
  <c r="F249" i="4"/>
  <c r="F248" i="4" a="1"/>
  <c r="F248" i="4"/>
  <c r="J248" i="4" s="1"/>
  <c r="F247" i="4" a="1"/>
  <c r="F247" i="4"/>
  <c r="F246" i="4" a="1"/>
  <c r="F246" i="4"/>
  <c r="F245" i="4" a="1"/>
  <c r="F245" i="4"/>
  <c r="F244" i="4" a="1"/>
  <c r="F244" i="4"/>
  <c r="F243" i="4" a="1"/>
  <c r="F243" i="4"/>
  <c r="F242" i="4" a="1"/>
  <c r="F242" i="4"/>
  <c r="F241" i="4" a="1"/>
  <c r="F241" i="4"/>
  <c r="J241" i="4" s="1"/>
  <c r="F240" i="4" a="1"/>
  <c r="F240" i="4"/>
  <c r="F239" i="4" a="1"/>
  <c r="F239" i="4"/>
  <c r="F238" i="4" a="1"/>
  <c r="F238" i="4"/>
  <c r="F237" i="4" a="1"/>
  <c r="F237" i="4"/>
  <c r="J237" i="4" s="1"/>
  <c r="F236" i="4" a="1"/>
  <c r="F236" i="4"/>
  <c r="F235" i="4" a="1"/>
  <c r="F235" i="4"/>
  <c r="F234" i="4" a="1"/>
  <c r="F234" i="4"/>
  <c r="F233" i="4" a="1"/>
  <c r="F233" i="4"/>
  <c r="J233" i="4" s="1"/>
  <c r="F232" i="4" a="1"/>
  <c r="F232" i="4"/>
  <c r="F231" i="4" a="1"/>
  <c r="F231" i="4"/>
  <c r="J231" i="4" s="1"/>
  <c r="F230" i="4" a="1"/>
  <c r="F230" i="4"/>
  <c r="F229" i="4" a="1"/>
  <c r="F229" i="4"/>
  <c r="H229" i="4" s="1"/>
  <c r="F228" i="4" a="1"/>
  <c r="F228" i="4"/>
  <c r="F227" i="4" a="1"/>
  <c r="F227" i="4"/>
  <c r="F226" i="4" a="1"/>
  <c r="F226" i="4"/>
  <c r="F225" i="4" a="1"/>
  <c r="F225" i="4"/>
  <c r="J225" i="4" s="1"/>
  <c r="F224" i="4" a="1"/>
  <c r="F224" i="4"/>
  <c r="F223" i="4" a="1"/>
  <c r="F223" i="4"/>
  <c r="F222" i="4" a="1"/>
  <c r="F222" i="4"/>
  <c r="F221" i="4" a="1"/>
  <c r="F221" i="4"/>
  <c r="F220" i="4" a="1"/>
  <c r="F220" i="4"/>
  <c r="F219" i="4" a="1"/>
  <c r="F219" i="4"/>
  <c r="F218" i="4" a="1"/>
  <c r="F218" i="4"/>
  <c r="F217" i="4" a="1"/>
  <c r="F217" i="4"/>
  <c r="F216" i="4" a="1"/>
  <c r="F216" i="4"/>
  <c r="F215" i="4" a="1"/>
  <c r="F215" i="4"/>
  <c r="F214" i="4" a="1"/>
  <c r="F214" i="4"/>
  <c r="F213" i="4" a="1"/>
  <c r="F213" i="4"/>
  <c r="F212" i="4" a="1"/>
  <c r="F212" i="4"/>
  <c r="F211" i="4" a="1"/>
  <c r="F211" i="4"/>
  <c r="J211" i="4" s="1"/>
  <c r="F210" i="4" a="1"/>
  <c r="F210" i="4"/>
  <c r="H210" i="4" s="1"/>
  <c r="F209" i="4" a="1"/>
  <c r="F209" i="4"/>
  <c r="F208" i="4" a="1"/>
  <c r="F208" i="4"/>
  <c r="F207" i="4" a="1"/>
  <c r="F207" i="4"/>
  <c r="F206" i="4" a="1"/>
  <c r="F206" i="4"/>
  <c r="F205" i="4" a="1"/>
  <c r="F205" i="4"/>
  <c r="F204" i="4" a="1"/>
  <c r="F204" i="4"/>
  <c r="F203" i="4" a="1"/>
  <c r="F203" i="4"/>
  <c r="F202" i="4" a="1"/>
  <c r="F202" i="4"/>
  <c r="F201" i="4" a="1"/>
  <c r="F201" i="4"/>
  <c r="F200" i="4" a="1"/>
  <c r="F200" i="4"/>
  <c r="F199" i="4" a="1"/>
  <c r="F199" i="4"/>
  <c r="J199" i="4" s="1"/>
  <c r="F198" i="4" a="1"/>
  <c r="F198" i="4"/>
  <c r="F197" i="4" a="1"/>
  <c r="F197" i="4"/>
  <c r="F196" i="4" a="1"/>
  <c r="F196" i="4"/>
  <c r="F195" i="4" a="1"/>
  <c r="F195" i="4"/>
  <c r="F194" i="4" a="1"/>
  <c r="F194" i="4"/>
  <c r="F193" i="4" a="1"/>
  <c r="F193" i="4"/>
  <c r="J193" i="4" s="1"/>
  <c r="F192" i="4" a="1"/>
  <c r="F192" i="4"/>
  <c r="J192" i="4" s="1"/>
  <c r="F191" i="4" a="1"/>
  <c r="F191" i="4"/>
  <c r="F190" i="4" a="1"/>
  <c r="F190" i="4"/>
  <c r="F189" i="4" a="1"/>
  <c r="F189" i="4"/>
  <c r="F188" i="4" a="1"/>
  <c r="F188" i="4"/>
  <c r="F187" i="4" a="1"/>
  <c r="F187" i="4"/>
  <c r="F186" i="4" a="1"/>
  <c r="F186" i="4"/>
  <c r="F185" i="4" a="1"/>
  <c r="F185" i="4"/>
  <c r="J185" i="4" s="1"/>
  <c r="F184" i="4" a="1"/>
  <c r="F184" i="4"/>
  <c r="F183" i="4" a="1"/>
  <c r="F183" i="4"/>
  <c r="F182" i="4" a="1"/>
  <c r="F182" i="4"/>
  <c r="J182" i="4" s="1"/>
  <c r="F181" i="4" a="1"/>
  <c r="F181" i="4"/>
  <c r="J181" i="4" s="1"/>
  <c r="F180" i="4" a="1"/>
  <c r="F180" i="4"/>
  <c r="F179" i="4" a="1"/>
  <c r="F179" i="4"/>
  <c r="F178" i="4" a="1"/>
  <c r="F178" i="4"/>
  <c r="F177" i="4" a="1"/>
  <c r="F177" i="4"/>
  <c r="F176" i="4" a="1"/>
  <c r="F176" i="4"/>
  <c r="F175" i="4" a="1"/>
  <c r="F175" i="4"/>
  <c r="F174" i="4" a="1"/>
  <c r="F174" i="4"/>
  <c r="F173" i="4" a="1"/>
  <c r="F173" i="4"/>
  <c r="F172" i="4" a="1"/>
  <c r="F172" i="4"/>
  <c r="F171" i="4" a="1"/>
  <c r="F171" i="4"/>
  <c r="F170" i="4" a="1"/>
  <c r="F170" i="4"/>
  <c r="F169" i="4" a="1"/>
  <c r="F169" i="4"/>
  <c r="F168" i="4" a="1"/>
  <c r="F168" i="4"/>
  <c r="H168" i="4" s="1"/>
  <c r="F167" i="4" a="1"/>
  <c r="F167" i="4"/>
  <c r="F166" i="4" a="1"/>
  <c r="F166" i="4"/>
  <c r="F165" i="4" a="1"/>
  <c r="F165" i="4"/>
  <c r="F164" i="4" a="1"/>
  <c r="F164" i="4"/>
  <c r="H164" i="4" s="1"/>
  <c r="F163" i="4" a="1"/>
  <c r="F163" i="4"/>
  <c r="F162" i="4" a="1"/>
  <c r="F162" i="4"/>
  <c r="J162" i="4" s="1"/>
  <c r="F161" i="4" a="1"/>
  <c r="F161" i="4"/>
  <c r="H161" i="4" s="1"/>
  <c r="F160" i="4" a="1"/>
  <c r="F160" i="4"/>
  <c r="F159" i="4" a="1"/>
  <c r="F159" i="4"/>
  <c r="F158" i="4" a="1"/>
  <c r="F158" i="4"/>
  <c r="H158" i="4" s="1"/>
  <c r="F157" i="4" a="1"/>
  <c r="F157" i="4"/>
  <c r="F156" i="4" a="1"/>
  <c r="F156" i="4"/>
  <c r="F155" i="4" a="1"/>
  <c r="F155" i="4"/>
  <c r="J155" i="4" s="1"/>
  <c r="F154" i="4" a="1"/>
  <c r="F154" i="4"/>
  <c r="F153" i="4" a="1"/>
  <c r="F153" i="4"/>
  <c r="F152" i="4" a="1"/>
  <c r="F152" i="4"/>
  <c r="F151" i="4" a="1"/>
  <c r="F151" i="4"/>
  <c r="J151" i="4" s="1"/>
  <c r="F150" i="4" a="1"/>
  <c r="F150" i="4"/>
  <c r="F149" i="4" a="1"/>
  <c r="F149" i="4"/>
  <c r="F148" i="4" a="1"/>
  <c r="F148" i="4"/>
  <c r="F147" i="4" a="1"/>
  <c r="F147" i="4"/>
  <c r="J147" i="4" s="1"/>
  <c r="F146" i="4" a="1"/>
  <c r="F146" i="4"/>
  <c r="F145" i="4" a="1"/>
  <c r="F145" i="4"/>
  <c r="J145" i="4" s="1"/>
  <c r="F144" i="4" a="1"/>
  <c r="F144" i="4"/>
  <c r="F143" i="4" a="1"/>
  <c r="F143" i="4"/>
  <c r="F142" i="4" a="1"/>
  <c r="F142" i="4"/>
  <c r="F141" i="4" a="1"/>
  <c r="F141" i="4"/>
  <c r="F140" i="4" a="1"/>
  <c r="F140" i="4"/>
  <c r="J140" i="4" s="1"/>
  <c r="F139" i="4" a="1"/>
  <c r="F139" i="4"/>
  <c r="F138" i="4" a="1"/>
  <c r="F138" i="4"/>
  <c r="H138" i="4" s="1"/>
  <c r="F137" i="4" a="1"/>
  <c r="F137" i="4"/>
  <c r="F136" i="4" a="1"/>
  <c r="F136" i="4"/>
  <c r="F135" i="4" a="1"/>
  <c r="F135" i="4"/>
  <c r="J135" i="4" s="1"/>
  <c r="F134" i="4" a="1"/>
  <c r="F134" i="4"/>
  <c r="J134" i="4" s="1"/>
  <c r="F133" i="4" a="1"/>
  <c r="F133" i="4"/>
  <c r="J133" i="4" s="1"/>
  <c r="F132" i="4" a="1"/>
  <c r="F132" i="4"/>
  <c r="F131" i="4" a="1"/>
  <c r="F131" i="4"/>
  <c r="F130" i="4" a="1"/>
  <c r="F130" i="4"/>
  <c r="F129" i="4" a="1"/>
  <c r="F129" i="4"/>
  <c r="J129" i="4" s="1"/>
  <c r="F128" i="4" a="1"/>
  <c r="F128" i="4"/>
  <c r="F127" i="4" a="1"/>
  <c r="F127" i="4"/>
  <c r="F126" i="4" a="1"/>
  <c r="F126" i="4"/>
  <c r="J126" i="4" s="1"/>
  <c r="F125" i="4" a="1"/>
  <c r="F125" i="4"/>
  <c r="F124" i="4" a="1"/>
  <c r="F124" i="4"/>
  <c r="F123" i="4" a="1"/>
  <c r="F123" i="4"/>
  <c r="J123" i="4" s="1"/>
  <c r="F122" i="4" a="1"/>
  <c r="F122" i="4"/>
  <c r="H122" i="4" s="1"/>
  <c r="F121" i="4" a="1"/>
  <c r="F121" i="4"/>
  <c r="F120" i="4" a="1"/>
  <c r="F120" i="4"/>
  <c r="F119" i="4" a="1"/>
  <c r="F119" i="4"/>
  <c r="H119" i="4" s="1"/>
  <c r="F118" i="4" a="1"/>
  <c r="F118" i="4"/>
  <c r="F117" i="4" a="1"/>
  <c r="F117" i="4"/>
  <c r="J117" i="4" s="1"/>
  <c r="F116" i="4" a="1"/>
  <c r="F116" i="4"/>
  <c r="F115" i="4" a="1"/>
  <c r="F115" i="4"/>
  <c r="F114" i="4" a="1"/>
  <c r="F114" i="4"/>
  <c r="F113" i="4" a="1"/>
  <c r="F113" i="4"/>
  <c r="F112" i="4" a="1"/>
  <c r="F112" i="4"/>
  <c r="F111" i="4" a="1"/>
  <c r="F111" i="4"/>
  <c r="J111" i="4" s="1"/>
  <c r="F110" i="4" a="1"/>
  <c r="F110" i="4"/>
  <c r="F109" i="4" a="1"/>
  <c r="F109" i="4"/>
  <c r="J109" i="4" s="1"/>
  <c r="F108" i="4" a="1"/>
  <c r="F108" i="4"/>
  <c r="F107" i="4" a="1"/>
  <c r="F107" i="4"/>
  <c r="F106" i="4" a="1"/>
  <c r="F106" i="4"/>
  <c r="F105" i="4" a="1"/>
  <c r="F105" i="4"/>
  <c r="H105" i="4" s="1"/>
  <c r="F104" i="4" a="1"/>
  <c r="F104" i="4"/>
  <c r="H104" i="4" s="1"/>
  <c r="F103" i="4" a="1"/>
  <c r="F103" i="4"/>
  <c r="F102" i="4" a="1"/>
  <c r="F102" i="4"/>
  <c r="F101" i="4" a="1"/>
  <c r="F101" i="4"/>
  <c r="F100" i="4" a="1"/>
  <c r="F100" i="4"/>
  <c r="F99" i="4" a="1"/>
  <c r="F99" i="4"/>
  <c r="H99" i="4" s="1"/>
  <c r="F98" i="4" a="1"/>
  <c r="F98" i="4"/>
  <c r="J98" i="4" s="1"/>
  <c r="F97" i="4" a="1"/>
  <c r="F97" i="4"/>
  <c r="F96" i="4" a="1"/>
  <c r="F96" i="4"/>
  <c r="F95" i="4" a="1"/>
  <c r="F95" i="4"/>
  <c r="F94" i="4" a="1"/>
  <c r="F94" i="4"/>
  <c r="F93" i="4" a="1"/>
  <c r="F93" i="4"/>
  <c r="F92" i="4" a="1"/>
  <c r="F92" i="4"/>
  <c r="F91" i="4" a="1"/>
  <c r="F91" i="4"/>
  <c r="J91" i="4" s="1"/>
  <c r="F90" i="4" a="1"/>
  <c r="F90" i="4"/>
  <c r="F89" i="4" a="1"/>
  <c r="F89" i="4"/>
  <c r="F88" i="4" a="1"/>
  <c r="F88" i="4"/>
  <c r="F87" i="4" a="1"/>
  <c r="F87" i="4"/>
  <c r="J87" i="4" s="1"/>
  <c r="F86" i="4" a="1"/>
  <c r="F86" i="4"/>
  <c r="J86" i="4" s="1"/>
  <c r="F85" i="4" a="1"/>
  <c r="F85" i="4"/>
  <c r="J85" i="4" s="1"/>
  <c r="F84" i="4" a="1"/>
  <c r="F84" i="4"/>
  <c r="F83" i="4" a="1"/>
  <c r="F83" i="4"/>
  <c r="J83" i="4" s="1"/>
  <c r="F82" i="4" a="1"/>
  <c r="F82" i="4"/>
  <c r="F81" i="4" a="1"/>
  <c r="F81" i="4"/>
  <c r="F80" i="4" a="1"/>
  <c r="F80" i="4"/>
  <c r="F79" i="4" a="1"/>
  <c r="F79" i="4"/>
  <c r="F78" i="4" a="1"/>
  <c r="F78" i="4"/>
  <c r="F77" i="4" a="1"/>
  <c r="F77" i="4"/>
  <c r="F76" i="4" a="1"/>
  <c r="F76" i="4"/>
  <c r="F75" i="4" a="1"/>
  <c r="F75" i="4"/>
  <c r="F74" i="4" a="1"/>
  <c r="F74" i="4"/>
  <c r="F73" i="4" a="1"/>
  <c r="F73" i="4"/>
  <c r="F72" i="4" a="1"/>
  <c r="F72" i="4"/>
  <c r="J72" i="4" s="1"/>
  <c r="F71" i="4" a="1"/>
  <c r="F71" i="4"/>
  <c r="F70" i="4" a="1"/>
  <c r="F70" i="4"/>
  <c r="F69" i="4" a="1"/>
  <c r="F69" i="4"/>
  <c r="F68" i="4" a="1"/>
  <c r="F68" i="4"/>
  <c r="F67" i="4" a="1"/>
  <c r="F67" i="4"/>
  <c r="F66" i="4" a="1"/>
  <c r="F66" i="4"/>
  <c r="H66" i="4" s="1"/>
  <c r="F65" i="4" a="1"/>
  <c r="F65" i="4"/>
  <c r="F64" i="4" a="1"/>
  <c r="F64" i="4"/>
  <c r="F63" i="4" a="1"/>
  <c r="F63" i="4"/>
  <c r="F62" i="4" a="1"/>
  <c r="F62" i="4"/>
  <c r="F61" i="4" a="1"/>
  <c r="F61" i="4"/>
  <c r="J61" i="4" s="1"/>
  <c r="F60" i="4" a="1"/>
  <c r="F60" i="4"/>
  <c r="J60" i="4" s="1"/>
  <c r="F59" i="4" a="1"/>
  <c r="F59" i="4"/>
  <c r="H59" i="4" s="1"/>
  <c r="F58" i="4" a="1"/>
  <c r="F58" i="4"/>
  <c r="F57" i="4" a="1"/>
  <c r="F57" i="4"/>
  <c r="F56" i="4" a="1"/>
  <c r="F56" i="4"/>
  <c r="H56" i="4" s="1"/>
  <c r="F55" i="4" a="1"/>
  <c r="F55" i="4"/>
  <c r="F54" i="4" a="1"/>
  <c r="F54" i="4"/>
  <c r="F53" i="4" a="1"/>
  <c r="F53" i="4"/>
  <c r="F52" i="4" a="1"/>
  <c r="F52" i="4"/>
  <c r="F51" i="4" a="1"/>
  <c r="F51" i="4"/>
  <c r="F50" i="4" a="1"/>
  <c r="F50" i="4"/>
  <c r="F49" i="4" a="1"/>
  <c r="F49" i="4"/>
  <c r="F48" i="4" a="1"/>
  <c r="F48" i="4"/>
  <c r="F47" i="4" a="1"/>
  <c r="F47" i="4"/>
  <c r="F46" i="4" a="1"/>
  <c r="F46" i="4"/>
  <c r="F45" i="4" a="1"/>
  <c r="F45" i="4"/>
  <c r="F44" i="4" a="1"/>
  <c r="F44" i="4"/>
  <c r="H44" i="4" s="1"/>
  <c r="F43" i="4" a="1"/>
  <c r="F43" i="4"/>
  <c r="F42" i="4" a="1"/>
  <c r="F42" i="4"/>
  <c r="F41" i="4" a="1"/>
  <c r="F41" i="4"/>
  <c r="J41" i="4" s="1"/>
  <c r="F40" i="4" a="1"/>
  <c r="F40" i="4"/>
  <c r="F39" i="4" a="1"/>
  <c r="F39" i="4"/>
  <c r="F38" i="4" a="1"/>
  <c r="F38" i="4"/>
  <c r="J38" i="4" s="1"/>
  <c r="F37" i="4" a="1"/>
  <c r="F37" i="4"/>
  <c r="H37" i="4" s="1"/>
  <c r="F36" i="4" a="1"/>
  <c r="F36" i="4"/>
  <c r="F35" i="4" a="1"/>
  <c r="F35" i="4"/>
  <c r="F34" i="4" a="1"/>
  <c r="F34" i="4"/>
  <c r="F33" i="4" a="1"/>
  <c r="F33" i="4"/>
  <c r="F32" i="4" a="1"/>
  <c r="F32" i="4"/>
  <c r="F31" i="4" a="1"/>
  <c r="F31" i="4"/>
  <c r="F30" i="4" a="1"/>
  <c r="F30" i="4"/>
  <c r="F29" i="4" a="1"/>
  <c r="F29" i="4"/>
  <c r="J29" i="4" s="1"/>
  <c r="F28" i="4" a="1"/>
  <c r="F28" i="4"/>
  <c r="F27" i="4" a="1"/>
  <c r="F27" i="4"/>
  <c r="J27" i="4" s="1"/>
  <c r="F26" i="4" a="1"/>
  <c r="F26" i="4"/>
  <c r="J26" i="4" s="1"/>
  <c r="F25" i="4" a="1"/>
  <c r="F25" i="4"/>
  <c r="H25" i="4" s="1"/>
  <c r="F24" i="4" a="1"/>
  <c r="F24" i="4"/>
  <c r="F23" i="4" a="1"/>
  <c r="F23" i="4"/>
  <c r="F22" i="4" a="1"/>
  <c r="F22" i="4"/>
  <c r="F21" i="4" a="1"/>
  <c r="F21" i="4"/>
  <c r="F20" i="4" a="1"/>
  <c r="F20" i="4"/>
  <c r="F19" i="4" a="1"/>
  <c r="F19" i="4"/>
  <c r="F18" i="4" a="1"/>
  <c r="F18" i="4"/>
  <c r="H18" i="4" s="1"/>
  <c r="F17" i="4" a="1"/>
  <c r="F17" i="4" s="1"/>
  <c r="F16" i="4" a="1"/>
  <c r="F16" i="4" s="1"/>
  <c r="F15" i="4" a="1"/>
  <c r="F15" i="4" s="1"/>
  <c r="F14" i="4" a="1"/>
  <c r="F14" i="4"/>
  <c r="F13" i="4" a="1"/>
  <c r="F13" i="4"/>
  <c r="H13" i="4" s="1"/>
  <c r="F12" i="4" a="1"/>
  <c r="F12" i="4" s="1"/>
  <c r="F11" i="4" a="1"/>
  <c r="F11" i="4"/>
  <c r="F10" i="4" a="1"/>
  <c r="F10" i="4"/>
  <c r="H10" i="4" s="1"/>
  <c r="F9" i="4" a="1"/>
  <c r="F9" i="4" s="1"/>
  <c r="F8" i="4" a="1"/>
  <c r="F8" i="4"/>
  <c r="J66" i="4"/>
  <c r="J96" i="4"/>
  <c r="H108" i="4"/>
  <c r="C7" i="3" a="1"/>
  <c r="C7" i="3" s="1"/>
  <c r="E108" i="5" s="1"/>
  <c r="C8" i="3" a="1"/>
  <c r="C8" i="3" s="1"/>
  <c r="F108" i="5" s="1"/>
  <c r="C9" i="3" a="1"/>
  <c r="C9" i="3"/>
  <c r="G108" i="5" s="1"/>
  <c r="C10" i="3" a="1"/>
  <c r="C10" i="3" s="1"/>
  <c r="H108" i="5" s="1"/>
  <c r="C11" i="3" a="1"/>
  <c r="C11" i="3" s="1"/>
  <c r="I108" i="5" s="1"/>
  <c r="C12" i="3" a="1"/>
  <c r="C12" i="3"/>
  <c r="C13" i="3" a="1"/>
  <c r="C13" i="3"/>
  <c r="K108" i="5" s="1"/>
  <c r="C14" i="3" a="1"/>
  <c r="C14" i="3" s="1"/>
  <c r="L108" i="5" s="1"/>
  <c r="C15" i="3" a="1"/>
  <c r="C15" i="3" s="1"/>
  <c r="M108" i="5" s="1"/>
  <c r="C6" i="3" a="1"/>
  <c r="C6" i="3" s="1"/>
  <c r="K7" i="4"/>
  <c r="O7" i="4"/>
  <c r="K8" i="4"/>
  <c r="O8" i="4"/>
  <c r="K9" i="4"/>
  <c r="O9" i="4"/>
  <c r="K10" i="4"/>
  <c r="O10" i="4"/>
  <c r="K11" i="4"/>
  <c r="O11" i="4"/>
  <c r="K12" i="4"/>
  <c r="O12" i="4"/>
  <c r="K13" i="4"/>
  <c r="O13" i="4"/>
  <c r="K14" i="4"/>
  <c r="O14" i="4"/>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G13" i="7"/>
  <c r="G14" i="7"/>
  <c r="G15" i="7"/>
  <c r="G16" i="7"/>
  <c r="G17" i="7"/>
  <c r="G18" i="7"/>
  <c r="G19" i="7"/>
  <c r="G20" i="7"/>
  <c r="G21" i="7"/>
  <c r="G22" i="7"/>
  <c r="G23" i="7"/>
  <c r="G24" i="7"/>
  <c r="G25" i="7"/>
  <c r="G26" i="7"/>
  <c r="G27" i="7"/>
  <c r="G28" i="7"/>
  <c r="G29" i="7"/>
  <c r="G30" i="7"/>
  <c r="G31" i="7"/>
  <c r="G32" i="7"/>
  <c r="G33" i="7"/>
  <c r="G34" i="7"/>
  <c r="G35" i="7"/>
  <c r="G36" i="7"/>
  <c r="G37" i="7"/>
  <c r="G38" i="7"/>
  <c r="G39" i="7"/>
  <c r="G40" i="7"/>
  <c r="G41" i="7"/>
  <c r="G42" i="7"/>
  <c r="G43" i="7"/>
  <c r="G44" i="7"/>
  <c r="G45" i="7"/>
  <c r="G46" i="7"/>
  <c r="G47" i="7"/>
  <c r="G48" i="7"/>
  <c r="G49" i="7"/>
  <c r="G50" i="7"/>
  <c r="G51" i="7"/>
  <c r="G52" i="7"/>
  <c r="G53" i="7"/>
  <c r="G54" i="7"/>
  <c r="G55" i="7"/>
  <c r="G56" i="7"/>
  <c r="G57" i="7"/>
  <c r="G58" i="7"/>
  <c r="G59" i="7"/>
  <c r="G60" i="7"/>
  <c r="M13" i="7"/>
  <c r="M14" i="7"/>
  <c r="M15" i="7"/>
  <c r="M16" i="7"/>
  <c r="M17" i="7"/>
  <c r="M18" i="7"/>
  <c r="M19" i="7"/>
  <c r="M20" i="7"/>
  <c r="M21" i="7"/>
  <c r="M22" i="7"/>
  <c r="M23" i="7"/>
  <c r="M24" i="7"/>
  <c r="M25" i="7"/>
  <c r="M26" i="7"/>
  <c r="M27" i="7"/>
  <c r="M28" i="7"/>
  <c r="M29" i="7"/>
  <c r="M30" i="7"/>
  <c r="M31" i="7"/>
  <c r="M32" i="7"/>
  <c r="M33" i="7"/>
  <c r="M34" i="7"/>
  <c r="M35" i="7"/>
  <c r="M36" i="7"/>
  <c r="M37" i="7"/>
  <c r="M38" i="7"/>
  <c r="M39" i="7"/>
  <c r="M40" i="7"/>
  <c r="M41" i="7"/>
  <c r="M42" i="7"/>
  <c r="M43" i="7"/>
  <c r="M44" i="7"/>
  <c r="M45" i="7"/>
  <c r="M46" i="7"/>
  <c r="M47" i="7"/>
  <c r="M48" i="7"/>
  <c r="M49" i="7"/>
  <c r="M50" i="7"/>
  <c r="M51" i="7"/>
  <c r="M52" i="7"/>
  <c r="M53" i="7"/>
  <c r="M54" i="7"/>
  <c r="M55" i="7"/>
  <c r="M56" i="7"/>
  <c r="M57" i="7"/>
  <c r="M58" i="7"/>
  <c r="M59" i="7"/>
  <c r="M60" i="7"/>
  <c r="S13" i="7"/>
  <c r="S14" i="7"/>
  <c r="S15" i="7"/>
  <c r="S16" i="7"/>
  <c r="S17" i="7"/>
  <c r="S18" i="7"/>
  <c r="S19" i="7"/>
  <c r="S20" i="7"/>
  <c r="S21" i="7"/>
  <c r="S22" i="7"/>
  <c r="S23" i="7"/>
  <c r="S24" i="7"/>
  <c r="S25" i="7"/>
  <c r="S26" i="7"/>
  <c r="S27" i="7"/>
  <c r="S28" i="7"/>
  <c r="S29" i="7"/>
  <c r="S30" i="7"/>
  <c r="S31" i="7"/>
  <c r="S32" i="7"/>
  <c r="S33" i="7"/>
  <c r="S34" i="7"/>
  <c r="S35" i="7"/>
  <c r="S36" i="7"/>
  <c r="S37" i="7"/>
  <c r="S38" i="7"/>
  <c r="S39" i="7"/>
  <c r="S40" i="7"/>
  <c r="S41" i="7"/>
  <c r="S42" i="7"/>
  <c r="S43" i="7"/>
  <c r="S44" i="7"/>
  <c r="S45" i="7"/>
  <c r="S46" i="7"/>
  <c r="S47" i="7"/>
  <c r="S48" i="7"/>
  <c r="S49" i="7"/>
  <c r="S50" i="7"/>
  <c r="S51" i="7"/>
  <c r="S52" i="7"/>
  <c r="S53" i="7"/>
  <c r="S54" i="7"/>
  <c r="S55" i="7"/>
  <c r="S56" i="7"/>
  <c r="S57" i="7"/>
  <c r="S58" i="7"/>
  <c r="S59" i="7"/>
  <c r="S60" i="7"/>
  <c r="Y13" i="7"/>
  <c r="Y14" i="7"/>
  <c r="Y15" i="7"/>
  <c r="Y16" i="7"/>
  <c r="Y17" i="7"/>
  <c r="Y18" i="7"/>
  <c r="Y19" i="7"/>
  <c r="Y20" i="7"/>
  <c r="Y21" i="7"/>
  <c r="Y22" i="7"/>
  <c r="Y23" i="7"/>
  <c r="Y24" i="7"/>
  <c r="Y25" i="7"/>
  <c r="Y26" i="7"/>
  <c r="Y27" i="7"/>
  <c r="Y28" i="7"/>
  <c r="Y29" i="7"/>
  <c r="Y30" i="7"/>
  <c r="Y31" i="7"/>
  <c r="Y32" i="7"/>
  <c r="Y33" i="7"/>
  <c r="Y34" i="7"/>
  <c r="Y35" i="7"/>
  <c r="Y36" i="7"/>
  <c r="Y37" i="7"/>
  <c r="Y38" i="7"/>
  <c r="Y39" i="7"/>
  <c r="Y40" i="7"/>
  <c r="Y41" i="7"/>
  <c r="Y42" i="7"/>
  <c r="Y43" i="7"/>
  <c r="Y44" i="7"/>
  <c r="Y45" i="7"/>
  <c r="Y46" i="7"/>
  <c r="Y47" i="7"/>
  <c r="Y48" i="7"/>
  <c r="Y49" i="7"/>
  <c r="Y50" i="7"/>
  <c r="Y51" i="7"/>
  <c r="Y52" i="7"/>
  <c r="Y53" i="7"/>
  <c r="Y54" i="7"/>
  <c r="Y55" i="7"/>
  <c r="Y56" i="7"/>
  <c r="Y57" i="7"/>
  <c r="Y58" i="7"/>
  <c r="Y59" i="7"/>
  <c r="Y60" i="7"/>
  <c r="AE13" i="7"/>
  <c r="AE14" i="7"/>
  <c r="AE15" i="7"/>
  <c r="AE16" i="7"/>
  <c r="AE17" i="7"/>
  <c r="AE18" i="7"/>
  <c r="AE19" i="7"/>
  <c r="AE20" i="7"/>
  <c r="AE21" i="7"/>
  <c r="AE22" i="7"/>
  <c r="AE23" i="7"/>
  <c r="AE24" i="7"/>
  <c r="AE25" i="7"/>
  <c r="AE26" i="7"/>
  <c r="AE27" i="7"/>
  <c r="AE28" i="7"/>
  <c r="AE29" i="7"/>
  <c r="AE30" i="7"/>
  <c r="AE31" i="7"/>
  <c r="AE32" i="7"/>
  <c r="AE33" i="7"/>
  <c r="AE34" i="7"/>
  <c r="AE35" i="7"/>
  <c r="AE36" i="7"/>
  <c r="AE37" i="7"/>
  <c r="AE38" i="7"/>
  <c r="AE39" i="7"/>
  <c r="AE40" i="7"/>
  <c r="AE41" i="7"/>
  <c r="AE42" i="7"/>
  <c r="AE43" i="7"/>
  <c r="AE44" i="7"/>
  <c r="AE45" i="7"/>
  <c r="AE46" i="7"/>
  <c r="AE47" i="7"/>
  <c r="AE48" i="7"/>
  <c r="AE49" i="7"/>
  <c r="AE50" i="7"/>
  <c r="AE51" i="7"/>
  <c r="AE52" i="7"/>
  <c r="AE53" i="7"/>
  <c r="AE54" i="7"/>
  <c r="AE55" i="7"/>
  <c r="AE56" i="7"/>
  <c r="AE57" i="7"/>
  <c r="AE58" i="7"/>
  <c r="AE59" i="7"/>
  <c r="AE60" i="7"/>
  <c r="AK13" i="7"/>
  <c r="AK14" i="7"/>
  <c r="AK15" i="7"/>
  <c r="AK16" i="7"/>
  <c r="AK17" i="7"/>
  <c r="AK18" i="7"/>
  <c r="AK19" i="7"/>
  <c r="AK20" i="7"/>
  <c r="AK21" i="7"/>
  <c r="AK22" i="7"/>
  <c r="AK23" i="7"/>
  <c r="AK24" i="7"/>
  <c r="AK25" i="7"/>
  <c r="AK26" i="7"/>
  <c r="AK27" i="7"/>
  <c r="AK28" i="7"/>
  <c r="AK29" i="7"/>
  <c r="AK30" i="7"/>
  <c r="AK31" i="7"/>
  <c r="AK32" i="7"/>
  <c r="AK33" i="7"/>
  <c r="AK34" i="7"/>
  <c r="AK35" i="7"/>
  <c r="AK36" i="7"/>
  <c r="AK37" i="7"/>
  <c r="AK38" i="7"/>
  <c r="AK39" i="7"/>
  <c r="AK40" i="7"/>
  <c r="AK41" i="7"/>
  <c r="AK42" i="7"/>
  <c r="AK43" i="7"/>
  <c r="AK44" i="7"/>
  <c r="AK45" i="7"/>
  <c r="AK46" i="7"/>
  <c r="AK47" i="7"/>
  <c r="AK48" i="7"/>
  <c r="AK49" i="7"/>
  <c r="AK50" i="7"/>
  <c r="AK51" i="7"/>
  <c r="AK52" i="7"/>
  <c r="AK53" i="7"/>
  <c r="AK54" i="7"/>
  <c r="AK55" i="7"/>
  <c r="AK56" i="7"/>
  <c r="AK57" i="7"/>
  <c r="AK58" i="7"/>
  <c r="AK59" i="7"/>
  <c r="AK60" i="7"/>
  <c r="AQ13" i="7"/>
  <c r="AQ14" i="7"/>
  <c r="AQ15" i="7"/>
  <c r="AQ16" i="7"/>
  <c r="AQ17" i="7"/>
  <c r="AQ18" i="7"/>
  <c r="AQ19" i="7"/>
  <c r="AQ20" i="7"/>
  <c r="AQ21" i="7"/>
  <c r="AQ22" i="7"/>
  <c r="AQ23" i="7"/>
  <c r="AQ24" i="7"/>
  <c r="AQ25" i="7"/>
  <c r="AQ26" i="7"/>
  <c r="AQ27" i="7"/>
  <c r="AQ28" i="7"/>
  <c r="AQ29" i="7"/>
  <c r="AQ30" i="7"/>
  <c r="AQ31" i="7"/>
  <c r="AQ32" i="7"/>
  <c r="AQ33" i="7"/>
  <c r="AQ34" i="7"/>
  <c r="AQ35" i="7"/>
  <c r="AQ36" i="7"/>
  <c r="AQ37" i="7"/>
  <c r="AQ38" i="7"/>
  <c r="AQ39" i="7"/>
  <c r="AQ40" i="7"/>
  <c r="AQ41" i="7"/>
  <c r="AQ42" i="7"/>
  <c r="AQ43" i="7"/>
  <c r="AQ44" i="7"/>
  <c r="AQ45" i="7"/>
  <c r="AQ46" i="7"/>
  <c r="AQ47" i="7"/>
  <c r="AQ48" i="7"/>
  <c r="AQ49" i="7"/>
  <c r="AQ50" i="7"/>
  <c r="AQ51" i="7"/>
  <c r="AQ52" i="7"/>
  <c r="AQ53" i="7"/>
  <c r="AQ54" i="7"/>
  <c r="AQ55" i="7"/>
  <c r="AQ56" i="7"/>
  <c r="AQ57" i="7"/>
  <c r="AQ58" i="7"/>
  <c r="AQ59" i="7"/>
  <c r="AQ60" i="7"/>
  <c r="AW20" i="7"/>
  <c r="AW21" i="7"/>
  <c r="AW22" i="7"/>
  <c r="AW23" i="7"/>
  <c r="AW24" i="7"/>
  <c r="AW25" i="7"/>
  <c r="AW26" i="7"/>
  <c r="AW27" i="7"/>
  <c r="AW28" i="7"/>
  <c r="AW29" i="7"/>
  <c r="AW30" i="7"/>
  <c r="AW31" i="7"/>
  <c r="AW32" i="7"/>
  <c r="AW33" i="7"/>
  <c r="AW34" i="7"/>
  <c r="AW35" i="7"/>
  <c r="AW36" i="7"/>
  <c r="AW37" i="7"/>
  <c r="AW38" i="7"/>
  <c r="AW39" i="7"/>
  <c r="AW40" i="7"/>
  <c r="AW41" i="7"/>
  <c r="AW42" i="7"/>
  <c r="AW43" i="7"/>
  <c r="AW44" i="7"/>
  <c r="AW45" i="7"/>
  <c r="AW46" i="7"/>
  <c r="AW47" i="7"/>
  <c r="AW48" i="7"/>
  <c r="AW49" i="7"/>
  <c r="AW50" i="7"/>
  <c r="AW51" i="7"/>
  <c r="AW52" i="7"/>
  <c r="AW53" i="7"/>
  <c r="AW54" i="7"/>
  <c r="AW55" i="7"/>
  <c r="AW56" i="7"/>
  <c r="AW57" i="7"/>
  <c r="AW58" i="7"/>
  <c r="AW59" i="7"/>
  <c r="AW60" i="7"/>
  <c r="BC13" i="7"/>
  <c r="BC14" i="7"/>
  <c r="BC15" i="7"/>
  <c r="BC16" i="7"/>
  <c r="BC17" i="7"/>
  <c r="BC18" i="7"/>
  <c r="BC19" i="7"/>
  <c r="BC20" i="7"/>
  <c r="BC21" i="7"/>
  <c r="BC22" i="7"/>
  <c r="BC23" i="7"/>
  <c r="BC24" i="7"/>
  <c r="BC25" i="7"/>
  <c r="BC26" i="7"/>
  <c r="BC27" i="7"/>
  <c r="BC28" i="7"/>
  <c r="BC29" i="7"/>
  <c r="BC30" i="7"/>
  <c r="BC31" i="7"/>
  <c r="BC32" i="7"/>
  <c r="BC33" i="7"/>
  <c r="BC34" i="7"/>
  <c r="BC35" i="7"/>
  <c r="BC36" i="7"/>
  <c r="BC37" i="7"/>
  <c r="BC38" i="7"/>
  <c r="BC39" i="7"/>
  <c r="BC40" i="7"/>
  <c r="BC41" i="7"/>
  <c r="BC42" i="7"/>
  <c r="BC43" i="7"/>
  <c r="BC44" i="7"/>
  <c r="BC45" i="7"/>
  <c r="BC46" i="7"/>
  <c r="BC47" i="7"/>
  <c r="BC48" i="7"/>
  <c r="BC49" i="7"/>
  <c r="BC50" i="7"/>
  <c r="BC51" i="7"/>
  <c r="BC52" i="7"/>
  <c r="BC53" i="7"/>
  <c r="BC54" i="7"/>
  <c r="BC55" i="7"/>
  <c r="BC56" i="7"/>
  <c r="BC57" i="7"/>
  <c r="BC58" i="7"/>
  <c r="BC59" i="7"/>
  <c r="BC60" i="7"/>
  <c r="BD12" i="7" a="1"/>
  <c r="BD12" i="7" s="1"/>
  <c r="AX12" i="7" a="1"/>
  <c r="AR12" i="7" a="1"/>
  <c r="AR12" i="7" s="1"/>
  <c r="AL12" i="7" a="1"/>
  <c r="AL12" i="7" s="1"/>
  <c r="AF12" i="7" a="1"/>
  <c r="AF12" i="7" s="1"/>
  <c r="Z12" i="7" a="1"/>
  <c r="Z12" i="7" s="1"/>
  <c r="T12" i="7" a="1"/>
  <c r="T12" i="7" s="1"/>
  <c r="N12" i="7" a="1"/>
  <c r="N12" i="7" s="1"/>
  <c r="H12" i="7" a="1"/>
  <c r="H12" i="7" s="1"/>
  <c r="B12" i="7" a="1"/>
  <c r="A18" i="7" s="1"/>
  <c r="H125" i="6" a="1"/>
  <c r="H125" i="6" s="1"/>
  <c r="G134" i="6"/>
  <c r="G133" i="6"/>
  <c r="G132" i="6"/>
  <c r="G131" i="6"/>
  <c r="G130" i="6"/>
  <c r="G129" i="6"/>
  <c r="G128" i="6"/>
  <c r="G127" i="6"/>
  <c r="G126" i="6"/>
  <c r="G121" i="6"/>
  <c r="G120" i="6"/>
  <c r="G119" i="6"/>
  <c r="G118" i="6"/>
  <c r="G117" i="6"/>
  <c r="G116" i="6"/>
  <c r="G115" i="6"/>
  <c r="G114" i="6"/>
  <c r="G113" i="6"/>
  <c r="G108" i="6"/>
  <c r="G107" i="6"/>
  <c r="G106" i="6"/>
  <c r="G105" i="6"/>
  <c r="G104" i="6"/>
  <c r="G103" i="6"/>
  <c r="G102" i="6"/>
  <c r="G101" i="6"/>
  <c r="G100" i="6"/>
  <c r="H86" i="6" a="1"/>
  <c r="H86" i="6" s="1"/>
  <c r="G95" i="6"/>
  <c r="G94" i="6"/>
  <c r="G93" i="6"/>
  <c r="G92" i="6"/>
  <c r="G91" i="6"/>
  <c r="G90" i="6"/>
  <c r="G89" i="6"/>
  <c r="G88" i="6"/>
  <c r="G87" i="6"/>
  <c r="G82" i="6"/>
  <c r="G81" i="6"/>
  <c r="G80" i="6"/>
  <c r="G79" i="6"/>
  <c r="G78" i="6"/>
  <c r="G77" i="6"/>
  <c r="G76" i="6"/>
  <c r="G75" i="6"/>
  <c r="G74" i="6"/>
  <c r="G61" i="6"/>
  <c r="G62" i="6"/>
  <c r="G63" i="6"/>
  <c r="G64" i="6"/>
  <c r="G65" i="6"/>
  <c r="G66" i="6"/>
  <c r="G67" i="6"/>
  <c r="G68" i="6"/>
  <c r="G69" i="6"/>
  <c r="H60" i="6" a="1"/>
  <c r="H60" i="6" s="1"/>
  <c r="G35" i="6"/>
  <c r="G36" i="6"/>
  <c r="G37" i="6"/>
  <c r="G38" i="6"/>
  <c r="G39" i="6"/>
  <c r="G40" i="6"/>
  <c r="G41" i="6"/>
  <c r="G42" i="6"/>
  <c r="G43" i="6"/>
  <c r="G48" i="6"/>
  <c r="G49" i="6"/>
  <c r="G50" i="6"/>
  <c r="G51" i="6"/>
  <c r="G52" i="6"/>
  <c r="G53" i="6"/>
  <c r="G54" i="6"/>
  <c r="G55" i="6"/>
  <c r="G56" i="6"/>
  <c r="G23" i="6"/>
  <c r="G24" i="6"/>
  <c r="G25" i="6"/>
  <c r="G26" i="6"/>
  <c r="G27" i="6"/>
  <c r="G28" i="6"/>
  <c r="G29" i="6"/>
  <c r="G30" i="6"/>
  <c r="H21" i="6" a="1"/>
  <c r="G10" i="6"/>
  <c r="G11" i="6"/>
  <c r="G12" i="6"/>
  <c r="G13" i="6"/>
  <c r="G14" i="6"/>
  <c r="G15" i="6"/>
  <c r="G16" i="6"/>
  <c r="G17" i="6"/>
  <c r="J108" i="5"/>
  <c r="C17" i="8"/>
  <c r="W60" i="7"/>
  <c r="A60" i="7" a="1"/>
  <c r="A60" i="7" s="1"/>
  <c r="W59" i="7"/>
  <c r="W56" i="7"/>
  <c r="AH55" i="7"/>
  <c r="AI53" i="7"/>
  <c r="W53" i="7"/>
  <c r="Q53" i="7"/>
  <c r="BF52" i="7"/>
  <c r="V52" i="7"/>
  <c r="V51" i="7"/>
  <c r="BF50" i="7"/>
  <c r="AC50" i="7"/>
  <c r="Q49" i="7"/>
  <c r="AI48" i="7"/>
  <c r="W48" i="7"/>
  <c r="W47" i="7"/>
  <c r="BG45" i="7"/>
  <c r="P45" i="7"/>
  <c r="AH44" i="7"/>
  <c r="BG43" i="7"/>
  <c r="V43" i="7"/>
  <c r="Q43" i="7"/>
  <c r="W42" i="7"/>
  <c r="BG41" i="7"/>
  <c r="BF41" i="7"/>
  <c r="AI41" i="7"/>
  <c r="AH41" i="7"/>
  <c r="P41" i="7"/>
  <c r="W40" i="7"/>
  <c r="V40" i="7"/>
  <c r="Q40" i="7"/>
  <c r="J40" i="7"/>
  <c r="BF39" i="7"/>
  <c r="AC39" i="7"/>
  <c r="Q39" i="7"/>
  <c r="AI38" i="7"/>
  <c r="W38" i="7"/>
  <c r="BG37" i="7"/>
  <c r="V37" i="7"/>
  <c r="BG36" i="7"/>
  <c r="AC36" i="7"/>
  <c r="P36" i="7"/>
  <c r="P35" i="7"/>
  <c r="BG34" i="7"/>
  <c r="BF34" i="7"/>
  <c r="W34" i="7"/>
  <c r="AH33" i="7"/>
  <c r="W33" i="7"/>
  <c r="Q33" i="7"/>
  <c r="BF32" i="7"/>
  <c r="BG31" i="7"/>
  <c r="W31" i="7"/>
  <c r="Q31" i="7"/>
  <c r="BG30" i="7"/>
  <c r="BF30" i="7"/>
  <c r="Q30" i="7"/>
  <c r="BF29" i="7"/>
  <c r="AI29" i="7"/>
  <c r="W29" i="7"/>
  <c r="AZ28" i="7"/>
  <c r="AH28" i="7"/>
  <c r="AB28" i="7"/>
  <c r="W28" i="7"/>
  <c r="K28" i="7"/>
  <c r="BG27" i="7"/>
  <c r="BF27" i="7"/>
  <c r="AI27" i="7"/>
  <c r="V27" i="7"/>
  <c r="BG26" i="7"/>
  <c r="W26" i="7"/>
  <c r="K26" i="7"/>
  <c r="W25" i="7"/>
  <c r="V25" i="7"/>
  <c r="Q25" i="7"/>
  <c r="W24" i="7"/>
  <c r="P24" i="7"/>
  <c r="BF23" i="7"/>
  <c r="AI23" i="7"/>
  <c r="AC23" i="7"/>
  <c r="W23" i="7"/>
  <c r="Q23" i="7"/>
  <c r="BG22" i="7"/>
  <c r="Q22" i="7"/>
  <c r="P22" i="7"/>
  <c r="BG21" i="7"/>
  <c r="BF21" i="7"/>
  <c r="AT21" i="7"/>
  <c r="AH21" i="7"/>
  <c r="AC21" i="7"/>
  <c r="Q21" i="7"/>
  <c r="K21" i="7"/>
  <c r="W20" i="7"/>
  <c r="P20" i="7"/>
  <c r="BG19" i="7"/>
  <c r="AI19" i="7"/>
  <c r="V19" i="7"/>
  <c r="BG18" i="7"/>
  <c r="BF18" i="7"/>
  <c r="AI18" i="7"/>
  <c r="W18" i="7"/>
  <c r="P18" i="7"/>
  <c r="AI17" i="7"/>
  <c r="W17" i="7"/>
  <c r="Q17" i="7"/>
  <c r="AB16" i="7"/>
  <c r="W16" i="7"/>
  <c r="V16" i="7"/>
  <c r="P16" i="7"/>
  <c r="BG15" i="7"/>
  <c r="AU15" i="7"/>
  <c r="AB15" i="7"/>
  <c r="V15" i="7"/>
  <c r="Q15" i="7"/>
  <c r="BF14" i="7"/>
  <c r="AI14" i="7"/>
  <c r="W14" i="7"/>
  <c r="V14" i="7"/>
  <c r="Q14" i="7"/>
  <c r="J14" i="7"/>
  <c r="BG13" i="7"/>
  <c r="AB13" i="7"/>
  <c r="W13" i="7"/>
  <c r="P13" i="7"/>
  <c r="K13" i="7"/>
  <c r="BC10" i="7"/>
  <c r="BG50" i="7" s="1"/>
  <c r="AW10" i="7"/>
  <c r="BA26" i="7" s="1"/>
  <c r="AQ10" i="7"/>
  <c r="AT55" i="7" s="1"/>
  <c r="AK10" i="7"/>
  <c r="AE10" i="7"/>
  <c r="AH47" i="7" s="1"/>
  <c r="Y10" i="7"/>
  <c r="S10" i="7"/>
  <c r="V54" i="7" s="1"/>
  <c r="M10" i="7"/>
  <c r="P48" i="7" s="1"/>
  <c r="G10" i="7"/>
  <c r="A10" i="7"/>
  <c r="D45" i="7" s="1"/>
  <c r="K132" i="6"/>
  <c r="J132" i="6"/>
  <c r="K130" i="6"/>
  <c r="J130" i="6"/>
  <c r="K129" i="6"/>
  <c r="J129" i="6"/>
  <c r="K128" i="6"/>
  <c r="J128" i="6"/>
  <c r="K127" i="6"/>
  <c r="A123" i="6"/>
  <c r="J133" i="6" s="1"/>
  <c r="A110" i="6"/>
  <c r="K116" i="6" s="1"/>
  <c r="A97" i="6"/>
  <c r="K108" i="6" s="1"/>
  <c r="K90" i="6"/>
  <c r="K88" i="6"/>
  <c r="K87" i="6"/>
  <c r="A84" i="6"/>
  <c r="K78" i="6"/>
  <c r="A71" i="6"/>
  <c r="K74" i="6" s="1"/>
  <c r="J69" i="6"/>
  <c r="K68" i="6"/>
  <c r="J67" i="6"/>
  <c r="K66" i="6"/>
  <c r="K65" i="6"/>
  <c r="J65" i="6"/>
  <c r="K61" i="6"/>
  <c r="A58" i="6"/>
  <c r="K69" i="6" s="1"/>
  <c r="J56" i="6"/>
  <c r="K55" i="6"/>
  <c r="J55" i="6"/>
  <c r="K54" i="6"/>
  <c r="K52" i="6"/>
  <c r="J51" i="6"/>
  <c r="A45" i="6"/>
  <c r="H47" i="6" s="1" a="1"/>
  <c r="H47" i="6" s="1"/>
  <c r="K41" i="6"/>
  <c r="J41" i="6"/>
  <c r="K40" i="6"/>
  <c r="K39" i="6"/>
  <c r="J39" i="6"/>
  <c r="A32" i="6"/>
  <c r="J42" i="6" s="1"/>
  <c r="J30" i="6"/>
  <c r="K29" i="6"/>
  <c r="J29" i="6"/>
  <c r="K28" i="6"/>
  <c r="A19" i="6"/>
  <c r="K24" i="6" s="1"/>
  <c r="A6" i="6"/>
  <c r="J14" i="6" s="1"/>
  <c r="F105" i="5"/>
  <c r="H101" i="5"/>
  <c r="M100" i="5"/>
  <c r="M99" i="5"/>
  <c r="E99" i="5"/>
  <c r="F98" i="5"/>
  <c r="M97" i="5"/>
  <c r="K95" i="5"/>
  <c r="K94" i="5"/>
  <c r="M93" i="5"/>
  <c r="L93" i="5"/>
  <c r="K93" i="5"/>
  <c r="H92" i="5"/>
  <c r="F92" i="5"/>
  <c r="M91" i="5"/>
  <c r="F91" i="5"/>
  <c r="E91" i="5"/>
  <c r="M90" i="5"/>
  <c r="H90" i="5"/>
  <c r="F90" i="5"/>
  <c r="E87" i="5"/>
  <c r="M85" i="5"/>
  <c r="I85" i="5"/>
  <c r="L83" i="5"/>
  <c r="H83" i="5"/>
  <c r="G83" i="5"/>
  <c r="M82" i="5"/>
  <c r="H82" i="5"/>
  <c r="K81" i="5"/>
  <c r="H81" i="5"/>
  <c r="F81" i="5"/>
  <c r="E81" i="5"/>
  <c r="H80" i="5"/>
  <c r="E79" i="5"/>
  <c r="H78" i="5"/>
  <c r="F78" i="5"/>
  <c r="E78" i="5"/>
  <c r="E77" i="5"/>
  <c r="H76" i="5"/>
  <c r="M75" i="5"/>
  <c r="K75" i="5"/>
  <c r="H75" i="5"/>
  <c r="E75" i="5"/>
  <c r="M74" i="5"/>
  <c r="H74" i="5"/>
  <c r="F74" i="5"/>
  <c r="F73" i="5"/>
  <c r="E73" i="5"/>
  <c r="M72" i="5"/>
  <c r="F72" i="5"/>
  <c r="L56" i="5"/>
  <c r="K56" i="5"/>
  <c r="H56" i="5"/>
  <c r="M54" i="5"/>
  <c r="K54" i="5"/>
  <c r="F54" i="5"/>
  <c r="M52" i="5"/>
  <c r="H52" i="5"/>
  <c r="F52" i="5"/>
  <c r="E52" i="5"/>
  <c r="M50" i="5"/>
  <c r="L50" i="5"/>
  <c r="K50" i="5"/>
  <c r="H50" i="5"/>
  <c r="E50" i="5"/>
  <c r="M49" i="5"/>
  <c r="H49" i="5"/>
  <c r="E49" i="5"/>
  <c r="L48" i="5"/>
  <c r="H48" i="5"/>
  <c r="E48" i="5"/>
  <c r="M47" i="5"/>
  <c r="H47" i="5"/>
  <c r="F47" i="5"/>
  <c r="H46" i="5"/>
  <c r="F46" i="5"/>
  <c r="M45" i="5"/>
  <c r="G45" i="5"/>
  <c r="F45" i="5"/>
  <c r="E45" i="5"/>
  <c r="M44" i="5"/>
  <c r="H44" i="5"/>
  <c r="F44" i="5"/>
  <c r="L43" i="5"/>
  <c r="F43" i="5"/>
  <c r="L42" i="5"/>
  <c r="H42" i="5"/>
  <c r="F42" i="5"/>
  <c r="E42" i="5"/>
  <c r="M41" i="5"/>
  <c r="H41" i="5"/>
  <c r="E41" i="5"/>
  <c r="D41" i="5"/>
  <c r="M40" i="5"/>
  <c r="J40" i="5"/>
  <c r="H40" i="5"/>
  <c r="F40" i="5"/>
  <c r="E40" i="5"/>
  <c r="M39" i="5"/>
  <c r="I39" i="5"/>
  <c r="H39" i="5"/>
  <c r="F39" i="5"/>
  <c r="M23" i="5"/>
  <c r="L23" i="5"/>
  <c r="M21" i="5"/>
  <c r="L21" i="5"/>
  <c r="F21" i="5"/>
  <c r="E21" i="5"/>
  <c r="M17" i="5"/>
  <c r="K17" i="5"/>
  <c r="H17" i="5"/>
  <c r="H35" i="5" s="1"/>
  <c r="F17" i="5"/>
  <c r="M16" i="5"/>
  <c r="L16" i="5"/>
  <c r="E16" i="5"/>
  <c r="H15" i="5"/>
  <c r="H33" i="5" s="1"/>
  <c r="F15" i="5"/>
  <c r="E15" i="5"/>
  <c r="L14" i="5"/>
  <c r="I14" i="5"/>
  <c r="F14" i="5"/>
  <c r="E14" i="5"/>
  <c r="E32" i="5" s="1"/>
  <c r="M13" i="5"/>
  <c r="M31" i="5" s="1"/>
  <c r="K13" i="5"/>
  <c r="I13" i="5"/>
  <c r="F13" i="5"/>
  <c r="F31" i="5" s="1"/>
  <c r="M12" i="5"/>
  <c r="M30" i="5" s="1"/>
  <c r="L12" i="5"/>
  <c r="K12" i="5"/>
  <c r="K30" i="5" s="1"/>
  <c r="H12" i="5"/>
  <c r="F12" i="5"/>
  <c r="F30" i="5" s="1"/>
  <c r="E12" i="5"/>
  <c r="E30" i="5" s="1"/>
  <c r="M10" i="5"/>
  <c r="L10" i="5"/>
  <c r="K10" i="5"/>
  <c r="F10" i="5"/>
  <c r="F28" i="5" s="1"/>
  <c r="M9" i="5"/>
  <c r="K9" i="5"/>
  <c r="I9" i="5"/>
  <c r="H9" i="5"/>
  <c r="F9" i="5"/>
  <c r="M8" i="5"/>
  <c r="L8" i="5"/>
  <c r="H8" i="5"/>
  <c r="E8" i="5"/>
  <c r="M7" i="5"/>
  <c r="F7" i="5"/>
  <c r="E7" i="5"/>
  <c r="E25" i="5" s="1"/>
  <c r="M6" i="5"/>
  <c r="H6" i="5"/>
  <c r="F6" i="5"/>
  <c r="M5" i="5"/>
  <c r="L5" i="5"/>
  <c r="L94" i="5" s="1"/>
  <c r="K5" i="5"/>
  <c r="K87" i="5" s="1"/>
  <c r="J5" i="5"/>
  <c r="J16" i="5" s="1"/>
  <c r="I5" i="5"/>
  <c r="I73" i="5" s="1"/>
  <c r="H5" i="5"/>
  <c r="G5" i="5"/>
  <c r="F5" i="5"/>
  <c r="F99" i="5" s="1"/>
  <c r="E5" i="5"/>
  <c r="D5" i="5"/>
  <c r="D72" i="5" s="1"/>
  <c r="O964" i="4"/>
  <c r="K964" i="4"/>
  <c r="H964" i="4"/>
  <c r="O963" i="4"/>
  <c r="K963" i="4"/>
  <c r="O962" i="4"/>
  <c r="K962" i="4"/>
  <c r="H962" i="4"/>
  <c r="O961" i="4"/>
  <c r="K961" i="4"/>
  <c r="O960" i="4"/>
  <c r="K960" i="4"/>
  <c r="O959" i="4"/>
  <c r="K959" i="4"/>
  <c r="O958" i="4"/>
  <c r="K958" i="4"/>
  <c r="H958" i="4"/>
  <c r="O957" i="4"/>
  <c r="K957" i="4"/>
  <c r="H957" i="4"/>
  <c r="O956" i="4"/>
  <c r="K956" i="4"/>
  <c r="J956" i="4"/>
  <c r="H956" i="4"/>
  <c r="O955" i="4"/>
  <c r="K955" i="4"/>
  <c r="O954" i="4"/>
  <c r="K954" i="4"/>
  <c r="O953" i="4"/>
  <c r="K953" i="4"/>
  <c r="O952" i="4"/>
  <c r="K952" i="4"/>
  <c r="J952" i="4"/>
  <c r="H952" i="4"/>
  <c r="O951" i="4"/>
  <c r="K951" i="4"/>
  <c r="O950" i="4"/>
  <c r="K950" i="4"/>
  <c r="O949" i="4"/>
  <c r="K949" i="4"/>
  <c r="O948" i="4"/>
  <c r="K948" i="4"/>
  <c r="O947" i="4"/>
  <c r="K947" i="4"/>
  <c r="O946" i="4"/>
  <c r="K946" i="4"/>
  <c r="J946" i="4"/>
  <c r="H946" i="4"/>
  <c r="O945" i="4"/>
  <c r="K945" i="4"/>
  <c r="O944" i="4"/>
  <c r="K944" i="4"/>
  <c r="H944" i="4"/>
  <c r="O943" i="4"/>
  <c r="K943" i="4"/>
  <c r="O942" i="4"/>
  <c r="K942" i="4"/>
  <c r="O941" i="4"/>
  <c r="K941" i="4"/>
  <c r="O940" i="4"/>
  <c r="K940" i="4"/>
  <c r="J940" i="4"/>
  <c r="H940" i="4"/>
  <c r="O939" i="4"/>
  <c r="K939" i="4"/>
  <c r="J939" i="4"/>
  <c r="H939" i="4"/>
  <c r="O938" i="4"/>
  <c r="K938" i="4"/>
  <c r="O937" i="4"/>
  <c r="K937" i="4"/>
  <c r="O936" i="4"/>
  <c r="K936" i="4"/>
  <c r="H936" i="4"/>
  <c r="O935" i="4"/>
  <c r="K935" i="4"/>
  <c r="O934" i="4"/>
  <c r="K934" i="4"/>
  <c r="J934" i="4"/>
  <c r="H934" i="4"/>
  <c r="O933" i="4"/>
  <c r="K933" i="4"/>
  <c r="J933" i="4"/>
  <c r="H933" i="4"/>
  <c r="L933" i="4" s="1"/>
  <c r="O932" i="4"/>
  <c r="K932" i="4"/>
  <c r="J932" i="4"/>
  <c r="H932" i="4"/>
  <c r="L932" i="4" s="1"/>
  <c r="O931" i="4"/>
  <c r="K931" i="4"/>
  <c r="O930" i="4"/>
  <c r="K930" i="4"/>
  <c r="O929" i="4"/>
  <c r="K929" i="4"/>
  <c r="O928" i="4"/>
  <c r="K928" i="4"/>
  <c r="H928" i="4"/>
  <c r="O927" i="4"/>
  <c r="K927" i="4"/>
  <c r="O926" i="4"/>
  <c r="K926" i="4"/>
  <c r="O925" i="4"/>
  <c r="K925" i="4"/>
  <c r="O924" i="4"/>
  <c r="K924" i="4"/>
  <c r="O923" i="4"/>
  <c r="K923" i="4"/>
  <c r="O922" i="4"/>
  <c r="K922" i="4"/>
  <c r="H922" i="4"/>
  <c r="L922" i="4" s="1"/>
  <c r="O921" i="4"/>
  <c r="K921" i="4"/>
  <c r="J921" i="4"/>
  <c r="H921" i="4"/>
  <c r="O920" i="4"/>
  <c r="K920" i="4"/>
  <c r="J920" i="4"/>
  <c r="O919" i="4"/>
  <c r="K919" i="4"/>
  <c r="O918" i="4"/>
  <c r="K918" i="4"/>
  <c r="O917" i="4"/>
  <c r="K917" i="4"/>
  <c r="O916" i="4"/>
  <c r="K916" i="4"/>
  <c r="J916" i="4"/>
  <c r="H916" i="4"/>
  <c r="O915" i="4"/>
  <c r="K915" i="4"/>
  <c r="H915" i="4"/>
  <c r="O914" i="4"/>
  <c r="K914" i="4"/>
  <c r="O913" i="4"/>
  <c r="K913" i="4"/>
  <c r="O912" i="4"/>
  <c r="K912" i="4"/>
  <c r="O911" i="4"/>
  <c r="K911" i="4"/>
  <c r="O910" i="4"/>
  <c r="K910" i="4"/>
  <c r="J910" i="4"/>
  <c r="H910" i="4"/>
  <c r="O909" i="4"/>
  <c r="K909" i="4"/>
  <c r="O908" i="4"/>
  <c r="K908" i="4"/>
  <c r="J908" i="4"/>
  <c r="H908" i="4"/>
  <c r="O907" i="4"/>
  <c r="K907" i="4"/>
  <c r="O906" i="4"/>
  <c r="K906" i="4"/>
  <c r="O905" i="4"/>
  <c r="K905" i="4"/>
  <c r="O904" i="4"/>
  <c r="K904" i="4"/>
  <c r="J904" i="4"/>
  <c r="H904" i="4"/>
  <c r="L904" i="4" s="1"/>
  <c r="O903" i="4"/>
  <c r="K903" i="4"/>
  <c r="J903" i="4"/>
  <c r="O902" i="4"/>
  <c r="K902" i="4"/>
  <c r="H902" i="4"/>
  <c r="L902" i="4" s="1"/>
  <c r="O901" i="4"/>
  <c r="K901" i="4"/>
  <c r="O900" i="4"/>
  <c r="K900" i="4"/>
  <c r="O899" i="4"/>
  <c r="K899" i="4"/>
  <c r="O898" i="4"/>
  <c r="K898" i="4"/>
  <c r="J898" i="4"/>
  <c r="H898" i="4"/>
  <c r="O897" i="4"/>
  <c r="K897" i="4"/>
  <c r="O896" i="4"/>
  <c r="K896" i="4"/>
  <c r="H896" i="4"/>
  <c r="L896" i="4" s="1"/>
  <c r="O895" i="4"/>
  <c r="K895" i="4"/>
  <c r="O894" i="4"/>
  <c r="K894" i="4"/>
  <c r="O893" i="4"/>
  <c r="K893" i="4"/>
  <c r="O892" i="4"/>
  <c r="K892" i="4"/>
  <c r="J892" i="4"/>
  <c r="H892" i="4"/>
  <c r="L892" i="4" s="1"/>
  <c r="O891" i="4"/>
  <c r="K891" i="4"/>
  <c r="J891" i="4"/>
  <c r="O890" i="4"/>
  <c r="K890" i="4"/>
  <c r="O889" i="4"/>
  <c r="K889" i="4"/>
  <c r="J889" i="4"/>
  <c r="O888" i="4"/>
  <c r="K888" i="4"/>
  <c r="O887" i="4"/>
  <c r="K887" i="4"/>
  <c r="O886" i="4"/>
  <c r="K886" i="4"/>
  <c r="H886" i="4"/>
  <c r="O885" i="4"/>
  <c r="K885" i="4"/>
  <c r="J885" i="4"/>
  <c r="O884" i="4"/>
  <c r="K884" i="4"/>
  <c r="J884" i="4"/>
  <c r="H884" i="4"/>
  <c r="L884" i="4" s="1"/>
  <c r="O883" i="4"/>
  <c r="K883" i="4"/>
  <c r="O882" i="4"/>
  <c r="K882" i="4"/>
  <c r="O881" i="4"/>
  <c r="K881" i="4"/>
  <c r="O880" i="4"/>
  <c r="K880" i="4"/>
  <c r="J880" i="4"/>
  <c r="H880" i="4"/>
  <c r="O879" i="4"/>
  <c r="K879" i="4"/>
  <c r="J879" i="4"/>
  <c r="O878" i="4"/>
  <c r="K878" i="4"/>
  <c r="O877" i="4"/>
  <c r="K877" i="4"/>
  <c r="O876" i="4"/>
  <c r="K876" i="4"/>
  <c r="O875" i="4"/>
  <c r="K875" i="4"/>
  <c r="O874" i="4"/>
  <c r="K874" i="4"/>
  <c r="J874" i="4"/>
  <c r="H874" i="4"/>
  <c r="L874" i="4" s="1"/>
  <c r="O873" i="4"/>
  <c r="K873" i="4"/>
  <c r="O872" i="4"/>
  <c r="K872" i="4"/>
  <c r="J872" i="4"/>
  <c r="H872" i="4"/>
  <c r="O871" i="4"/>
  <c r="K871" i="4"/>
  <c r="O870" i="4"/>
  <c r="K870" i="4"/>
  <c r="O869" i="4"/>
  <c r="K869" i="4"/>
  <c r="O868" i="4"/>
  <c r="K868" i="4"/>
  <c r="J868" i="4"/>
  <c r="H868" i="4"/>
  <c r="L868" i="4" s="1"/>
  <c r="O867" i="4"/>
  <c r="K867" i="4"/>
  <c r="O866" i="4"/>
  <c r="K866" i="4"/>
  <c r="O865" i="4"/>
  <c r="K865" i="4"/>
  <c r="H865" i="4"/>
  <c r="L865" i="4" s="1"/>
  <c r="O864" i="4"/>
  <c r="K864" i="4"/>
  <c r="O863" i="4"/>
  <c r="K863" i="4"/>
  <c r="O862" i="4"/>
  <c r="K862" i="4"/>
  <c r="J862" i="4"/>
  <c r="H862" i="4"/>
  <c r="O861" i="4"/>
  <c r="K861" i="4"/>
  <c r="J861" i="4"/>
  <c r="O860" i="4"/>
  <c r="K860" i="4"/>
  <c r="O859" i="4"/>
  <c r="K859" i="4"/>
  <c r="O858" i="4"/>
  <c r="K858" i="4"/>
  <c r="O857" i="4"/>
  <c r="K857" i="4"/>
  <c r="O856" i="4"/>
  <c r="K856" i="4"/>
  <c r="J856" i="4"/>
  <c r="H856" i="4"/>
  <c r="O855" i="4"/>
  <c r="K855" i="4"/>
  <c r="H855" i="4"/>
  <c r="O854" i="4"/>
  <c r="K854" i="4"/>
  <c r="J854" i="4"/>
  <c r="O853" i="4"/>
  <c r="K853" i="4"/>
  <c r="O852" i="4"/>
  <c r="K852" i="4"/>
  <c r="O851" i="4"/>
  <c r="K851" i="4"/>
  <c r="O850" i="4"/>
  <c r="K850" i="4"/>
  <c r="J850" i="4"/>
  <c r="H850" i="4"/>
  <c r="O849" i="4"/>
  <c r="K849" i="4"/>
  <c r="O848" i="4"/>
  <c r="K848" i="4"/>
  <c r="O847" i="4"/>
  <c r="K847" i="4"/>
  <c r="J847" i="4"/>
  <c r="H847" i="4"/>
  <c r="O846" i="4"/>
  <c r="K846" i="4"/>
  <c r="O845" i="4"/>
  <c r="K845" i="4"/>
  <c r="O844" i="4"/>
  <c r="K844" i="4"/>
  <c r="J844" i="4"/>
  <c r="H844" i="4"/>
  <c r="O843" i="4"/>
  <c r="K843" i="4"/>
  <c r="J843" i="4"/>
  <c r="H843" i="4"/>
  <c r="L843" i="4" s="1"/>
  <c r="O842" i="4"/>
  <c r="K842" i="4"/>
  <c r="O841" i="4"/>
  <c r="K841" i="4"/>
  <c r="O840" i="4"/>
  <c r="K840" i="4"/>
  <c r="O839" i="4"/>
  <c r="K839" i="4"/>
  <c r="O838" i="4"/>
  <c r="K838" i="4"/>
  <c r="J838" i="4"/>
  <c r="H838" i="4"/>
  <c r="O837" i="4"/>
  <c r="K837" i="4"/>
  <c r="O836" i="4"/>
  <c r="K836" i="4"/>
  <c r="O835" i="4"/>
  <c r="K835" i="4"/>
  <c r="O834" i="4"/>
  <c r="K834" i="4"/>
  <c r="O833" i="4"/>
  <c r="K833" i="4"/>
  <c r="O832" i="4"/>
  <c r="K832" i="4"/>
  <c r="H832" i="4"/>
  <c r="L832" i="4" s="1"/>
  <c r="O831" i="4"/>
  <c r="K831" i="4"/>
  <c r="J831" i="4"/>
  <c r="H831" i="4"/>
  <c r="L831" i="4" s="1"/>
  <c r="O830" i="4"/>
  <c r="K830" i="4"/>
  <c r="O829" i="4"/>
  <c r="K829" i="4"/>
  <c r="O828" i="4"/>
  <c r="K828" i="4"/>
  <c r="O827" i="4"/>
  <c r="K827" i="4"/>
  <c r="O826" i="4"/>
  <c r="K826" i="4"/>
  <c r="J826" i="4"/>
  <c r="O825" i="4"/>
  <c r="K825" i="4"/>
  <c r="O824" i="4"/>
  <c r="K824" i="4"/>
  <c r="O823" i="4"/>
  <c r="K823" i="4"/>
  <c r="O822" i="4"/>
  <c r="K822" i="4"/>
  <c r="O821" i="4"/>
  <c r="K821" i="4"/>
  <c r="O820" i="4"/>
  <c r="K820" i="4"/>
  <c r="J820" i="4"/>
  <c r="H820" i="4"/>
  <c r="O819" i="4"/>
  <c r="K819" i="4"/>
  <c r="O818" i="4"/>
  <c r="K818" i="4"/>
  <c r="J818" i="4"/>
  <c r="H818" i="4"/>
  <c r="L818" i="4" s="1"/>
  <c r="O817" i="4"/>
  <c r="K817" i="4"/>
  <c r="O816" i="4"/>
  <c r="K816" i="4"/>
  <c r="O815" i="4"/>
  <c r="K815" i="4"/>
  <c r="O814" i="4"/>
  <c r="K814" i="4"/>
  <c r="J814" i="4"/>
  <c r="H814" i="4"/>
  <c r="O813" i="4"/>
  <c r="K813" i="4"/>
  <c r="H813" i="4"/>
  <c r="O812" i="4"/>
  <c r="K812" i="4"/>
  <c r="H812" i="4"/>
  <c r="O811" i="4"/>
  <c r="K811" i="4"/>
  <c r="O810" i="4"/>
  <c r="K810" i="4"/>
  <c r="O809" i="4"/>
  <c r="K809" i="4"/>
  <c r="O808" i="4"/>
  <c r="K808" i="4"/>
  <c r="J808" i="4"/>
  <c r="H808" i="4"/>
  <c r="L808" i="4" s="1"/>
  <c r="O807" i="4"/>
  <c r="K807" i="4"/>
  <c r="J807" i="4"/>
  <c r="H807" i="4"/>
  <c r="L807" i="4" s="1"/>
  <c r="O806" i="4"/>
  <c r="K806" i="4"/>
  <c r="O805" i="4"/>
  <c r="K805" i="4"/>
  <c r="O804" i="4"/>
  <c r="K804" i="4"/>
  <c r="O803" i="4"/>
  <c r="K803" i="4"/>
  <c r="O802" i="4"/>
  <c r="K802" i="4"/>
  <c r="J802" i="4"/>
  <c r="H802" i="4"/>
  <c r="O801" i="4"/>
  <c r="K801" i="4"/>
  <c r="J801" i="4"/>
  <c r="H801" i="4"/>
  <c r="O800" i="4"/>
  <c r="K800" i="4"/>
  <c r="O799" i="4"/>
  <c r="K799" i="4"/>
  <c r="O798" i="4"/>
  <c r="K798" i="4"/>
  <c r="H798" i="4"/>
  <c r="O797" i="4"/>
  <c r="K797" i="4"/>
  <c r="O796" i="4"/>
  <c r="K796" i="4"/>
  <c r="J796" i="4"/>
  <c r="H796" i="4"/>
  <c r="O795" i="4"/>
  <c r="K795" i="4"/>
  <c r="J795" i="4"/>
  <c r="H795" i="4"/>
  <c r="L795" i="4" s="1"/>
  <c r="O794" i="4"/>
  <c r="K794" i="4"/>
  <c r="J794" i="4"/>
  <c r="H794" i="4"/>
  <c r="O793" i="4"/>
  <c r="K793" i="4"/>
  <c r="O792" i="4"/>
  <c r="K792" i="4"/>
  <c r="O791" i="4"/>
  <c r="K791" i="4"/>
  <c r="O790" i="4"/>
  <c r="K790" i="4"/>
  <c r="J790" i="4"/>
  <c r="H790" i="4"/>
  <c r="O789" i="4"/>
  <c r="K789" i="4"/>
  <c r="O788" i="4"/>
  <c r="K788" i="4"/>
  <c r="O787" i="4"/>
  <c r="K787" i="4"/>
  <c r="O786" i="4"/>
  <c r="K786" i="4"/>
  <c r="H786" i="4"/>
  <c r="O785" i="4"/>
  <c r="K785" i="4"/>
  <c r="O784" i="4"/>
  <c r="K784" i="4"/>
  <c r="H784" i="4"/>
  <c r="L784" i="4" s="1"/>
  <c r="O783" i="4"/>
  <c r="K783" i="4"/>
  <c r="O782" i="4"/>
  <c r="K782" i="4"/>
  <c r="J782" i="4"/>
  <c r="H782" i="4"/>
  <c r="O781" i="4"/>
  <c r="K781" i="4"/>
  <c r="O780" i="4"/>
  <c r="K780" i="4"/>
  <c r="O779" i="4"/>
  <c r="K779" i="4"/>
  <c r="O778" i="4"/>
  <c r="K778" i="4"/>
  <c r="H778" i="4"/>
  <c r="L778" i="4" s="1"/>
  <c r="O777" i="4"/>
  <c r="K777" i="4"/>
  <c r="J777" i="4"/>
  <c r="H777" i="4"/>
  <c r="L777" i="4" s="1"/>
  <c r="O776" i="4"/>
  <c r="K776" i="4"/>
  <c r="O775" i="4"/>
  <c r="K775" i="4"/>
  <c r="O774" i="4"/>
  <c r="K774" i="4"/>
  <c r="O773" i="4"/>
  <c r="K773" i="4"/>
  <c r="O772" i="4"/>
  <c r="K772" i="4"/>
  <c r="J772" i="4"/>
  <c r="O771" i="4"/>
  <c r="K771" i="4"/>
  <c r="J771" i="4"/>
  <c r="H771" i="4"/>
  <c r="O770" i="4"/>
  <c r="K770" i="4"/>
  <c r="O769" i="4"/>
  <c r="K769" i="4"/>
  <c r="O768" i="4"/>
  <c r="K768" i="4"/>
  <c r="O767" i="4"/>
  <c r="K767" i="4"/>
  <c r="O766" i="4"/>
  <c r="K766" i="4"/>
  <c r="J766" i="4"/>
  <c r="O765" i="4"/>
  <c r="K765" i="4"/>
  <c r="J765" i="4"/>
  <c r="H765" i="4"/>
  <c r="O764" i="4"/>
  <c r="K764" i="4"/>
  <c r="O763" i="4"/>
  <c r="K763" i="4"/>
  <c r="O762" i="4"/>
  <c r="K762" i="4"/>
  <c r="O761" i="4"/>
  <c r="K761" i="4"/>
  <c r="O760" i="4"/>
  <c r="K760" i="4"/>
  <c r="J760" i="4"/>
  <c r="H760" i="4"/>
  <c r="O759" i="4"/>
  <c r="K759" i="4"/>
  <c r="H759" i="4"/>
  <c r="O758" i="4"/>
  <c r="K758" i="4"/>
  <c r="J758" i="4"/>
  <c r="H758" i="4"/>
  <c r="O757" i="4"/>
  <c r="K757" i="4"/>
  <c r="O756" i="4"/>
  <c r="K756" i="4"/>
  <c r="O755" i="4"/>
  <c r="K755" i="4"/>
  <c r="O754" i="4"/>
  <c r="K754" i="4"/>
  <c r="J754" i="4"/>
  <c r="H754" i="4"/>
  <c r="L754" i="4" s="1"/>
  <c r="O753" i="4"/>
  <c r="K753" i="4"/>
  <c r="O752" i="4"/>
  <c r="K752" i="4"/>
  <c r="O751" i="4"/>
  <c r="K751" i="4"/>
  <c r="O750" i="4"/>
  <c r="K750" i="4"/>
  <c r="O749" i="4"/>
  <c r="K749" i="4"/>
  <c r="O748" i="4"/>
  <c r="K748" i="4"/>
  <c r="J748" i="4"/>
  <c r="H748" i="4"/>
  <c r="O747" i="4"/>
  <c r="K747" i="4"/>
  <c r="J747" i="4"/>
  <c r="H747" i="4"/>
  <c r="L747" i="4" s="1"/>
  <c r="O746" i="4"/>
  <c r="K746" i="4"/>
  <c r="H746" i="4"/>
  <c r="O745" i="4"/>
  <c r="K745" i="4"/>
  <c r="O744" i="4"/>
  <c r="K744" i="4"/>
  <c r="O743" i="4"/>
  <c r="K743" i="4"/>
  <c r="O742" i="4"/>
  <c r="K742" i="4"/>
  <c r="J742" i="4"/>
  <c r="H742" i="4"/>
  <c r="O741" i="4"/>
  <c r="K741" i="4"/>
  <c r="O740" i="4"/>
  <c r="K740" i="4"/>
  <c r="O739" i="4"/>
  <c r="K739" i="4"/>
  <c r="O738" i="4"/>
  <c r="K738" i="4"/>
  <c r="O737" i="4"/>
  <c r="K737" i="4"/>
  <c r="O736" i="4"/>
  <c r="K736" i="4"/>
  <c r="J736" i="4"/>
  <c r="H736" i="4"/>
  <c r="L736" i="4" s="1"/>
  <c r="O735" i="4"/>
  <c r="K735" i="4"/>
  <c r="J735" i="4"/>
  <c r="H735" i="4"/>
  <c r="L735" i="4" s="1"/>
  <c r="O734" i="4"/>
  <c r="K734" i="4"/>
  <c r="J734" i="4"/>
  <c r="O733" i="4"/>
  <c r="K733" i="4"/>
  <c r="O732" i="4"/>
  <c r="K732" i="4"/>
  <c r="O731" i="4"/>
  <c r="K731" i="4"/>
  <c r="O730" i="4"/>
  <c r="K730" i="4"/>
  <c r="J730" i="4"/>
  <c r="H730" i="4"/>
  <c r="O729" i="4"/>
  <c r="K729" i="4"/>
  <c r="J729" i="4"/>
  <c r="O728" i="4"/>
  <c r="K728" i="4"/>
  <c r="H728" i="4"/>
  <c r="O727" i="4"/>
  <c r="K727" i="4"/>
  <c r="O726" i="4"/>
  <c r="K726" i="4"/>
  <c r="O725" i="4"/>
  <c r="K725" i="4"/>
  <c r="O724" i="4"/>
  <c r="K724" i="4"/>
  <c r="J724" i="4"/>
  <c r="O723" i="4"/>
  <c r="K723" i="4"/>
  <c r="J723" i="4"/>
  <c r="O722" i="4"/>
  <c r="K722" i="4"/>
  <c r="O721" i="4"/>
  <c r="K721" i="4"/>
  <c r="O720" i="4"/>
  <c r="K720" i="4"/>
  <c r="O719" i="4"/>
  <c r="K719" i="4"/>
  <c r="O718" i="4"/>
  <c r="K718" i="4"/>
  <c r="J718" i="4"/>
  <c r="O717" i="4"/>
  <c r="K717" i="4"/>
  <c r="J717" i="4"/>
  <c r="H717" i="4"/>
  <c r="L717" i="4" s="1"/>
  <c r="O716" i="4"/>
  <c r="K716" i="4"/>
  <c r="H716" i="4"/>
  <c r="L716" i="4" s="1"/>
  <c r="O715" i="4"/>
  <c r="K715" i="4"/>
  <c r="O714" i="4"/>
  <c r="K714" i="4"/>
  <c r="O713" i="4"/>
  <c r="K713" i="4"/>
  <c r="O712" i="4"/>
  <c r="K712" i="4"/>
  <c r="J712" i="4"/>
  <c r="O711" i="4"/>
  <c r="K711" i="4"/>
  <c r="O710" i="4"/>
  <c r="K710" i="4"/>
  <c r="O709" i="4"/>
  <c r="K709" i="4"/>
  <c r="O708" i="4"/>
  <c r="K708" i="4"/>
  <c r="O707" i="4"/>
  <c r="K707" i="4"/>
  <c r="O706" i="4"/>
  <c r="K706" i="4"/>
  <c r="H706" i="4"/>
  <c r="O705" i="4"/>
  <c r="K705" i="4"/>
  <c r="H705" i="4"/>
  <c r="O704" i="4"/>
  <c r="K704" i="4"/>
  <c r="J704" i="4"/>
  <c r="H704" i="4"/>
  <c r="O703" i="4"/>
  <c r="K703" i="4"/>
  <c r="O702" i="4"/>
  <c r="K702" i="4"/>
  <c r="O701" i="4"/>
  <c r="K701" i="4"/>
  <c r="O700" i="4"/>
  <c r="K700" i="4"/>
  <c r="J700" i="4"/>
  <c r="H700" i="4"/>
  <c r="O699" i="4"/>
  <c r="K699" i="4"/>
  <c r="J699" i="4"/>
  <c r="H699" i="4"/>
  <c r="O698" i="4"/>
  <c r="K698" i="4"/>
  <c r="O697" i="4"/>
  <c r="K697" i="4"/>
  <c r="J697" i="4"/>
  <c r="L697" i="4" s="1"/>
  <c r="O696" i="4"/>
  <c r="K696" i="4"/>
  <c r="O695" i="4"/>
  <c r="K695" i="4"/>
  <c r="O694" i="4"/>
  <c r="K694" i="4"/>
  <c r="J694" i="4"/>
  <c r="L694" i="4" s="1"/>
  <c r="H694" i="4"/>
  <c r="O693" i="4"/>
  <c r="K693" i="4"/>
  <c r="O692" i="4"/>
  <c r="K692" i="4"/>
  <c r="H692" i="4"/>
  <c r="O691" i="4"/>
  <c r="K691" i="4"/>
  <c r="O690" i="4"/>
  <c r="K690" i="4"/>
  <c r="O689" i="4"/>
  <c r="K689" i="4"/>
  <c r="O688" i="4"/>
  <c r="K688" i="4"/>
  <c r="J688" i="4"/>
  <c r="H688" i="4"/>
  <c r="L688" i="4" s="1"/>
  <c r="O687" i="4"/>
  <c r="K687" i="4"/>
  <c r="O686" i="4"/>
  <c r="K686" i="4"/>
  <c r="O685" i="4"/>
  <c r="K685" i="4"/>
  <c r="O684" i="4"/>
  <c r="K684" i="4"/>
  <c r="O683" i="4"/>
  <c r="K683" i="4"/>
  <c r="J683" i="4"/>
  <c r="O682" i="4"/>
  <c r="L682" i="4"/>
  <c r="K682" i="4"/>
  <c r="J682" i="4"/>
  <c r="H682" i="4"/>
  <c r="O681" i="4"/>
  <c r="K681" i="4"/>
  <c r="J681" i="4"/>
  <c r="O680" i="4"/>
  <c r="K680" i="4"/>
  <c r="J680" i="4"/>
  <c r="H680" i="4"/>
  <c r="O679" i="4"/>
  <c r="K679" i="4"/>
  <c r="O678" i="4"/>
  <c r="K678" i="4"/>
  <c r="O677" i="4"/>
  <c r="K677" i="4"/>
  <c r="O676" i="4"/>
  <c r="K676" i="4"/>
  <c r="J676" i="4"/>
  <c r="H676" i="4"/>
  <c r="O675" i="4"/>
  <c r="K675" i="4"/>
  <c r="O674" i="4"/>
  <c r="K674" i="4"/>
  <c r="O673" i="4"/>
  <c r="K673" i="4"/>
  <c r="O672" i="4"/>
  <c r="K672" i="4"/>
  <c r="O671" i="4"/>
  <c r="K671" i="4"/>
  <c r="O670" i="4"/>
  <c r="K670" i="4"/>
  <c r="J670" i="4"/>
  <c r="H670" i="4"/>
  <c r="O669" i="4"/>
  <c r="K669" i="4"/>
  <c r="J669" i="4"/>
  <c r="H669" i="4"/>
  <c r="O668" i="4"/>
  <c r="K668" i="4"/>
  <c r="O667" i="4"/>
  <c r="K667" i="4"/>
  <c r="O666" i="4"/>
  <c r="K666" i="4"/>
  <c r="O665" i="4"/>
  <c r="K665" i="4"/>
  <c r="O664" i="4"/>
  <c r="K664" i="4"/>
  <c r="J664" i="4"/>
  <c r="H664" i="4"/>
  <c r="O663" i="4"/>
  <c r="K663" i="4"/>
  <c r="J663" i="4"/>
  <c r="H663" i="4"/>
  <c r="L663" i="4" s="1"/>
  <c r="O662" i="4"/>
  <c r="K662" i="4"/>
  <c r="O661" i="4"/>
  <c r="K661" i="4"/>
  <c r="O660" i="4"/>
  <c r="K660" i="4"/>
  <c r="O659" i="4"/>
  <c r="K659" i="4"/>
  <c r="O658" i="4"/>
  <c r="L658" i="4"/>
  <c r="K658" i="4"/>
  <c r="J658" i="4"/>
  <c r="H658" i="4"/>
  <c r="O657" i="4"/>
  <c r="K657" i="4"/>
  <c r="O656" i="4"/>
  <c r="K656" i="4"/>
  <c r="O655" i="4"/>
  <c r="K655" i="4"/>
  <c r="O654" i="4"/>
  <c r="K654" i="4"/>
  <c r="O653" i="4"/>
  <c r="K653" i="4"/>
  <c r="O652" i="4"/>
  <c r="K652" i="4"/>
  <c r="J652" i="4"/>
  <c r="H652" i="4"/>
  <c r="O651" i="4"/>
  <c r="K651" i="4"/>
  <c r="H651" i="4"/>
  <c r="O650" i="4"/>
  <c r="K650" i="4"/>
  <c r="O649" i="4"/>
  <c r="K649" i="4"/>
  <c r="O648" i="4"/>
  <c r="K648" i="4"/>
  <c r="O647" i="4"/>
  <c r="K647" i="4"/>
  <c r="O646" i="4"/>
  <c r="K646" i="4"/>
  <c r="J646" i="4"/>
  <c r="H646" i="4"/>
  <c r="O645" i="4"/>
  <c r="K645" i="4"/>
  <c r="O644" i="4"/>
  <c r="K644" i="4"/>
  <c r="H644" i="4"/>
  <c r="O643" i="4"/>
  <c r="K643" i="4"/>
  <c r="O642" i="4"/>
  <c r="K642" i="4"/>
  <c r="O641" i="4"/>
  <c r="K641" i="4"/>
  <c r="O640" i="4"/>
  <c r="K640" i="4"/>
  <c r="J640" i="4"/>
  <c r="H640" i="4"/>
  <c r="O639" i="4"/>
  <c r="K639" i="4"/>
  <c r="H639" i="4"/>
  <c r="O638" i="4"/>
  <c r="K638" i="4"/>
  <c r="O637" i="4"/>
  <c r="K637" i="4"/>
  <c r="O636" i="4"/>
  <c r="K636" i="4"/>
  <c r="O635" i="4"/>
  <c r="K635" i="4"/>
  <c r="O634" i="4"/>
  <c r="K634" i="4"/>
  <c r="J634" i="4"/>
  <c r="O633" i="4"/>
  <c r="K633" i="4"/>
  <c r="O632" i="4"/>
  <c r="K632" i="4"/>
  <c r="J632" i="4"/>
  <c r="H632" i="4"/>
  <c r="L632" i="4" s="1"/>
  <c r="O631" i="4"/>
  <c r="K631" i="4"/>
  <c r="J631" i="4"/>
  <c r="O630" i="4"/>
  <c r="K630" i="4"/>
  <c r="O629" i="4"/>
  <c r="K629" i="4"/>
  <c r="O628" i="4"/>
  <c r="K628" i="4"/>
  <c r="J628" i="4"/>
  <c r="H628" i="4"/>
  <c r="L628" i="4" s="1"/>
  <c r="O627" i="4"/>
  <c r="K627" i="4"/>
  <c r="J627" i="4"/>
  <c r="H627" i="4"/>
  <c r="L627" i="4" s="1"/>
  <c r="O626" i="4"/>
  <c r="K626" i="4"/>
  <c r="O625" i="4"/>
  <c r="K625" i="4"/>
  <c r="O624" i="4"/>
  <c r="K624" i="4"/>
  <c r="O623" i="4"/>
  <c r="K623" i="4"/>
  <c r="O622" i="4"/>
  <c r="K622" i="4"/>
  <c r="J622" i="4"/>
  <c r="H622" i="4"/>
  <c r="O621" i="4"/>
  <c r="K621" i="4"/>
  <c r="J621" i="4"/>
  <c r="H621" i="4"/>
  <c r="L621" i="4" s="1"/>
  <c r="O620" i="4"/>
  <c r="K620" i="4"/>
  <c r="J620" i="4"/>
  <c r="H620" i="4"/>
  <c r="L620" i="4" s="1"/>
  <c r="O619" i="4"/>
  <c r="K619" i="4"/>
  <c r="O618" i="4"/>
  <c r="K618" i="4"/>
  <c r="O617" i="4"/>
  <c r="K617" i="4"/>
  <c r="O616" i="4"/>
  <c r="K616" i="4"/>
  <c r="J616" i="4"/>
  <c r="H616" i="4"/>
  <c r="O615" i="4"/>
  <c r="K615" i="4"/>
  <c r="J615" i="4"/>
  <c r="H615" i="4"/>
  <c r="O614" i="4"/>
  <c r="K614" i="4"/>
  <c r="J614" i="4"/>
  <c r="H614" i="4"/>
  <c r="O613" i="4"/>
  <c r="K613" i="4"/>
  <c r="O612" i="4"/>
  <c r="K612" i="4"/>
  <c r="O611" i="4"/>
  <c r="K611" i="4"/>
  <c r="O610" i="4"/>
  <c r="K610" i="4"/>
  <c r="J610" i="4"/>
  <c r="H610" i="4"/>
  <c r="O609" i="4"/>
  <c r="K609" i="4"/>
  <c r="J609" i="4"/>
  <c r="H609" i="4"/>
  <c r="O608" i="4"/>
  <c r="K608" i="4"/>
  <c r="H608" i="4"/>
  <c r="O607" i="4"/>
  <c r="K607" i="4"/>
  <c r="O606" i="4"/>
  <c r="K606" i="4"/>
  <c r="O605" i="4"/>
  <c r="K605" i="4"/>
  <c r="O604" i="4"/>
  <c r="K604" i="4"/>
  <c r="J604" i="4"/>
  <c r="H604" i="4"/>
  <c r="L604" i="4" s="1"/>
  <c r="O603" i="4"/>
  <c r="K603" i="4"/>
  <c r="H603" i="4"/>
  <c r="O602" i="4"/>
  <c r="K602" i="4"/>
  <c r="J602" i="4"/>
  <c r="H602" i="4"/>
  <c r="O601" i="4"/>
  <c r="K601" i="4"/>
  <c r="O600" i="4"/>
  <c r="K600" i="4"/>
  <c r="O599" i="4"/>
  <c r="K599" i="4"/>
  <c r="O598" i="4"/>
  <c r="K598" i="4"/>
  <c r="J598" i="4"/>
  <c r="H598" i="4"/>
  <c r="O597" i="4"/>
  <c r="K597" i="4"/>
  <c r="J597" i="4"/>
  <c r="H597" i="4"/>
  <c r="O596" i="4"/>
  <c r="K596" i="4"/>
  <c r="O595" i="4"/>
  <c r="K595" i="4"/>
  <c r="O594" i="4"/>
  <c r="K594" i="4"/>
  <c r="O593" i="4"/>
  <c r="K593" i="4"/>
  <c r="O592" i="4"/>
  <c r="K592" i="4"/>
  <c r="J592" i="4"/>
  <c r="L592" i="4" s="1"/>
  <c r="O591" i="4"/>
  <c r="K591" i="4"/>
  <c r="J591" i="4"/>
  <c r="H591" i="4"/>
  <c r="L591" i="4" s="1"/>
  <c r="O590" i="4"/>
  <c r="K590" i="4"/>
  <c r="J590" i="4"/>
  <c r="O589" i="4"/>
  <c r="K589" i="4"/>
  <c r="O588" i="4"/>
  <c r="K588" i="4"/>
  <c r="O587" i="4"/>
  <c r="K587" i="4"/>
  <c r="O586" i="4"/>
  <c r="K586" i="4"/>
  <c r="H586" i="4"/>
  <c r="L586" i="4" s="1"/>
  <c r="O585" i="4"/>
  <c r="K585" i="4"/>
  <c r="H585" i="4"/>
  <c r="O584" i="4"/>
  <c r="K584" i="4"/>
  <c r="H584" i="4"/>
  <c r="O583" i="4"/>
  <c r="K583" i="4"/>
  <c r="H583" i="4"/>
  <c r="L583" i="4" s="1"/>
  <c r="O582" i="4"/>
  <c r="K582" i="4"/>
  <c r="O581" i="4"/>
  <c r="K581" i="4"/>
  <c r="O580" i="4"/>
  <c r="K580" i="4"/>
  <c r="J580" i="4"/>
  <c r="O579" i="4"/>
  <c r="K579" i="4"/>
  <c r="O578" i="4"/>
  <c r="K578" i="4"/>
  <c r="O577" i="4"/>
  <c r="K577" i="4"/>
  <c r="O576" i="4"/>
  <c r="K576" i="4"/>
  <c r="O575" i="4"/>
  <c r="K575" i="4"/>
  <c r="O574" i="4"/>
  <c r="K574" i="4"/>
  <c r="J574" i="4"/>
  <c r="H574" i="4"/>
  <c r="L574" i="4" s="1"/>
  <c r="O573" i="4"/>
  <c r="K573" i="4"/>
  <c r="H573" i="4"/>
  <c r="O572" i="4"/>
  <c r="K572" i="4"/>
  <c r="O571" i="4"/>
  <c r="K571" i="4"/>
  <c r="O570" i="4"/>
  <c r="K570" i="4"/>
  <c r="O569" i="4"/>
  <c r="K569" i="4"/>
  <c r="O568" i="4"/>
  <c r="K568" i="4"/>
  <c r="J568" i="4"/>
  <c r="H568" i="4"/>
  <c r="L568" i="4" s="1"/>
  <c r="O567" i="4"/>
  <c r="K567" i="4"/>
  <c r="J567" i="4"/>
  <c r="O566" i="4"/>
  <c r="K566" i="4"/>
  <c r="O565" i="4"/>
  <c r="K565" i="4"/>
  <c r="O564" i="4"/>
  <c r="K564" i="4"/>
  <c r="O563" i="4"/>
  <c r="K563" i="4"/>
  <c r="O562" i="4"/>
  <c r="K562" i="4"/>
  <c r="J562" i="4"/>
  <c r="H562" i="4"/>
  <c r="O561" i="4"/>
  <c r="K561" i="4"/>
  <c r="O560" i="4"/>
  <c r="K560" i="4"/>
  <c r="J560" i="4"/>
  <c r="H560" i="4"/>
  <c r="L560" i="4" s="1"/>
  <c r="O559" i="4"/>
  <c r="K559" i="4"/>
  <c r="O558" i="4"/>
  <c r="K558" i="4"/>
  <c r="O557" i="4"/>
  <c r="K557" i="4"/>
  <c r="O556" i="4"/>
  <c r="K556" i="4"/>
  <c r="J556" i="4"/>
  <c r="H556" i="4"/>
  <c r="L556" i="4" s="1"/>
  <c r="O555" i="4"/>
  <c r="K555" i="4"/>
  <c r="O554" i="4"/>
  <c r="K554" i="4"/>
  <c r="J554" i="4"/>
  <c r="H554" i="4"/>
  <c r="O553" i="4"/>
  <c r="K553" i="4"/>
  <c r="O552" i="4"/>
  <c r="K552" i="4"/>
  <c r="O551" i="4"/>
  <c r="K551" i="4"/>
  <c r="O550" i="4"/>
  <c r="K550" i="4"/>
  <c r="J550" i="4"/>
  <c r="H550" i="4"/>
  <c r="O549" i="4"/>
  <c r="K549" i="4"/>
  <c r="J549" i="4"/>
  <c r="H549" i="4"/>
  <c r="O548" i="4"/>
  <c r="K548" i="4"/>
  <c r="O547" i="4"/>
  <c r="K547" i="4"/>
  <c r="O546" i="4"/>
  <c r="K546" i="4"/>
  <c r="O545" i="4"/>
  <c r="K545" i="4"/>
  <c r="O544" i="4"/>
  <c r="K544" i="4"/>
  <c r="J544" i="4"/>
  <c r="O543" i="4"/>
  <c r="K543" i="4"/>
  <c r="O542" i="4"/>
  <c r="K542" i="4"/>
  <c r="H542" i="4"/>
  <c r="O541" i="4"/>
  <c r="K541" i="4"/>
  <c r="O540" i="4"/>
  <c r="K540" i="4"/>
  <c r="O539" i="4"/>
  <c r="K539" i="4"/>
  <c r="O538" i="4"/>
  <c r="K538" i="4"/>
  <c r="J538" i="4"/>
  <c r="H538" i="4"/>
  <c r="L538" i="4" s="1"/>
  <c r="O537" i="4"/>
  <c r="K537" i="4"/>
  <c r="J537" i="4"/>
  <c r="H537" i="4"/>
  <c r="O536" i="4"/>
  <c r="K536" i="4"/>
  <c r="O535" i="4"/>
  <c r="K535" i="4"/>
  <c r="O534" i="4"/>
  <c r="K534" i="4"/>
  <c r="O533" i="4"/>
  <c r="K533" i="4"/>
  <c r="O532" i="4"/>
  <c r="K532" i="4"/>
  <c r="J532" i="4"/>
  <c r="H532" i="4"/>
  <c r="O531" i="4"/>
  <c r="K531" i="4"/>
  <c r="J531" i="4"/>
  <c r="H531" i="4"/>
  <c r="O530" i="4"/>
  <c r="K530" i="4"/>
  <c r="J530" i="4"/>
  <c r="H530" i="4"/>
  <c r="O529" i="4"/>
  <c r="K529" i="4"/>
  <c r="O528" i="4"/>
  <c r="K528" i="4"/>
  <c r="O527" i="4"/>
  <c r="K527" i="4"/>
  <c r="O526" i="4"/>
  <c r="K526" i="4"/>
  <c r="J526" i="4"/>
  <c r="H526" i="4"/>
  <c r="O525" i="4"/>
  <c r="K525" i="4"/>
  <c r="O524" i="4"/>
  <c r="K524" i="4"/>
  <c r="J524" i="4"/>
  <c r="H524" i="4"/>
  <c r="L524" i="4" s="1"/>
  <c r="O523" i="4"/>
  <c r="K523" i="4"/>
  <c r="O522" i="4"/>
  <c r="K522" i="4"/>
  <c r="O521" i="4"/>
  <c r="K521" i="4"/>
  <c r="O520" i="4"/>
  <c r="K520" i="4"/>
  <c r="J520" i="4"/>
  <c r="O519" i="4"/>
  <c r="K519" i="4"/>
  <c r="J519" i="4"/>
  <c r="O518" i="4"/>
  <c r="K518" i="4"/>
  <c r="O517" i="4"/>
  <c r="K517" i="4"/>
  <c r="J517" i="4"/>
  <c r="O516" i="4"/>
  <c r="K516" i="4"/>
  <c r="O515" i="4"/>
  <c r="K515" i="4"/>
  <c r="O514" i="4"/>
  <c r="K514" i="4"/>
  <c r="J514" i="4"/>
  <c r="H514" i="4"/>
  <c r="L514" i="4" s="1"/>
  <c r="O513" i="4"/>
  <c r="K513" i="4"/>
  <c r="J513" i="4"/>
  <c r="H513" i="4"/>
  <c r="O512" i="4"/>
  <c r="K512" i="4"/>
  <c r="H512" i="4"/>
  <c r="O511" i="4"/>
  <c r="K511" i="4"/>
  <c r="O510" i="4"/>
  <c r="K510" i="4"/>
  <c r="O509" i="4"/>
  <c r="K509" i="4"/>
  <c r="O508" i="4"/>
  <c r="K508" i="4"/>
  <c r="J508" i="4"/>
  <c r="H508" i="4"/>
  <c r="O507" i="4"/>
  <c r="K507" i="4"/>
  <c r="J507" i="4"/>
  <c r="H507" i="4"/>
  <c r="L507" i="4" s="1"/>
  <c r="O506" i="4"/>
  <c r="K506" i="4"/>
  <c r="H506" i="4"/>
  <c r="O505" i="4"/>
  <c r="K505" i="4"/>
  <c r="O504" i="4"/>
  <c r="K504" i="4"/>
  <c r="O503" i="4"/>
  <c r="K503" i="4"/>
  <c r="O502" i="4"/>
  <c r="K502" i="4"/>
  <c r="J502" i="4"/>
  <c r="H502" i="4"/>
  <c r="O501" i="4"/>
  <c r="K501" i="4"/>
  <c r="J501" i="4"/>
  <c r="H501" i="4"/>
  <c r="O500" i="4"/>
  <c r="K500" i="4"/>
  <c r="O499" i="4"/>
  <c r="K499" i="4"/>
  <c r="O498" i="4"/>
  <c r="K498" i="4"/>
  <c r="H498" i="4"/>
  <c r="O497" i="4"/>
  <c r="K497" i="4"/>
  <c r="O496" i="4"/>
  <c r="K496" i="4"/>
  <c r="J496" i="4"/>
  <c r="H496" i="4"/>
  <c r="O495" i="4"/>
  <c r="K495" i="4"/>
  <c r="H495" i="4"/>
  <c r="O494" i="4"/>
  <c r="K494" i="4"/>
  <c r="H494" i="4"/>
  <c r="O493" i="4"/>
  <c r="K493" i="4"/>
  <c r="O492" i="4"/>
  <c r="K492" i="4"/>
  <c r="O491" i="4"/>
  <c r="K491" i="4"/>
  <c r="O490" i="4"/>
  <c r="K490" i="4"/>
  <c r="J490" i="4"/>
  <c r="H490" i="4"/>
  <c r="O489" i="4"/>
  <c r="K489" i="4"/>
  <c r="H489" i="4"/>
  <c r="O488" i="4"/>
  <c r="K488" i="4"/>
  <c r="O487" i="4"/>
  <c r="K487" i="4"/>
  <c r="O486" i="4"/>
  <c r="K486" i="4"/>
  <c r="O485" i="4"/>
  <c r="K485" i="4"/>
  <c r="O484" i="4"/>
  <c r="K484" i="4"/>
  <c r="J484" i="4"/>
  <c r="H484" i="4"/>
  <c r="L484" i="4" s="1"/>
  <c r="O483" i="4"/>
  <c r="K483" i="4"/>
  <c r="J483" i="4"/>
  <c r="H483" i="4"/>
  <c r="O482" i="4"/>
  <c r="K482" i="4"/>
  <c r="O481" i="4"/>
  <c r="K481" i="4"/>
  <c r="O480" i="4"/>
  <c r="K480" i="4"/>
  <c r="J480" i="4"/>
  <c r="L480" i="4" s="1"/>
  <c r="O479" i="4"/>
  <c r="K479" i="4"/>
  <c r="O478" i="4"/>
  <c r="K478" i="4"/>
  <c r="J478" i="4"/>
  <c r="H478" i="4"/>
  <c r="O477" i="4"/>
  <c r="K477" i="4"/>
  <c r="J477" i="4"/>
  <c r="H477" i="4"/>
  <c r="L477" i="4" s="1"/>
  <c r="O476" i="4"/>
  <c r="K476" i="4"/>
  <c r="J476" i="4"/>
  <c r="O475" i="4"/>
  <c r="K475" i="4"/>
  <c r="O474" i="4"/>
  <c r="K474" i="4"/>
  <c r="O473" i="4"/>
  <c r="K473" i="4"/>
  <c r="O472" i="4"/>
  <c r="K472" i="4"/>
  <c r="J472" i="4"/>
  <c r="H472" i="4"/>
  <c r="O471" i="4"/>
  <c r="K471" i="4"/>
  <c r="J471" i="4"/>
  <c r="H471" i="4"/>
  <c r="L471" i="4" s="1"/>
  <c r="O470" i="4"/>
  <c r="K470" i="4"/>
  <c r="J470" i="4"/>
  <c r="H470" i="4"/>
  <c r="O469" i="4"/>
  <c r="K469" i="4"/>
  <c r="O468" i="4"/>
  <c r="K468" i="4"/>
  <c r="O467" i="4"/>
  <c r="K467" i="4"/>
  <c r="O466" i="4"/>
  <c r="K466" i="4"/>
  <c r="J466" i="4"/>
  <c r="H466" i="4"/>
  <c r="O465" i="4"/>
  <c r="K465" i="4"/>
  <c r="H465" i="4"/>
  <c r="L465" i="4" s="1"/>
  <c r="O464" i="4"/>
  <c r="K464" i="4"/>
  <c r="H464" i="4"/>
  <c r="O463" i="4"/>
  <c r="K463" i="4"/>
  <c r="O462" i="4"/>
  <c r="K462" i="4"/>
  <c r="O461" i="4"/>
  <c r="K461" i="4"/>
  <c r="O460" i="4"/>
  <c r="K460" i="4"/>
  <c r="J460" i="4"/>
  <c r="H460" i="4"/>
  <c r="O459" i="4"/>
  <c r="K459" i="4"/>
  <c r="O458" i="4"/>
  <c r="K458" i="4"/>
  <c r="O457" i="4"/>
  <c r="K457" i="4"/>
  <c r="O456" i="4"/>
  <c r="K456" i="4"/>
  <c r="O455" i="4"/>
  <c r="K455" i="4"/>
  <c r="O454" i="4"/>
  <c r="K454" i="4"/>
  <c r="J454" i="4"/>
  <c r="H454" i="4"/>
  <c r="O453" i="4"/>
  <c r="K453" i="4"/>
  <c r="J453" i="4"/>
  <c r="O452" i="4"/>
  <c r="K452" i="4"/>
  <c r="O451" i="4"/>
  <c r="K451" i="4"/>
  <c r="O450" i="4"/>
  <c r="K450" i="4"/>
  <c r="O449" i="4"/>
  <c r="K449" i="4"/>
  <c r="O448" i="4"/>
  <c r="K448" i="4"/>
  <c r="J448" i="4"/>
  <c r="H448" i="4"/>
  <c r="O447" i="4"/>
  <c r="K447" i="4"/>
  <c r="J447" i="4"/>
  <c r="H447" i="4"/>
  <c r="O446" i="4"/>
  <c r="K446" i="4"/>
  <c r="O445" i="4"/>
  <c r="K445" i="4"/>
  <c r="O444" i="4"/>
  <c r="K444" i="4"/>
  <c r="O443" i="4"/>
  <c r="K443" i="4"/>
  <c r="O442" i="4"/>
  <c r="K442" i="4"/>
  <c r="J442" i="4"/>
  <c r="H442" i="4"/>
  <c r="O441" i="4"/>
  <c r="K441" i="4"/>
  <c r="J441" i="4"/>
  <c r="H441" i="4"/>
  <c r="O440" i="4"/>
  <c r="K440" i="4"/>
  <c r="H440" i="4"/>
  <c r="O439" i="4"/>
  <c r="K439" i="4"/>
  <c r="O438" i="4"/>
  <c r="K438" i="4"/>
  <c r="O437" i="4"/>
  <c r="K437" i="4"/>
  <c r="O436" i="4"/>
  <c r="K436" i="4"/>
  <c r="J436" i="4"/>
  <c r="H436" i="4"/>
  <c r="O435" i="4"/>
  <c r="K435" i="4"/>
  <c r="O434" i="4"/>
  <c r="K434" i="4"/>
  <c r="O433" i="4"/>
  <c r="K433" i="4"/>
  <c r="O432" i="4"/>
  <c r="K432" i="4"/>
  <c r="O431" i="4"/>
  <c r="K431" i="4"/>
  <c r="O430" i="4"/>
  <c r="K430" i="4"/>
  <c r="J430" i="4"/>
  <c r="H430" i="4"/>
  <c r="L430" i="4" s="1"/>
  <c r="O429" i="4"/>
  <c r="K429" i="4"/>
  <c r="O428" i="4"/>
  <c r="K428" i="4"/>
  <c r="J428" i="4"/>
  <c r="O427" i="4"/>
  <c r="K427" i="4"/>
  <c r="O426" i="4"/>
  <c r="K426" i="4"/>
  <c r="O425" i="4"/>
  <c r="K425" i="4"/>
  <c r="O424" i="4"/>
  <c r="K424" i="4"/>
  <c r="J424" i="4"/>
  <c r="H424" i="4"/>
  <c r="O423" i="4"/>
  <c r="K423" i="4"/>
  <c r="O422" i="4"/>
  <c r="K422" i="4"/>
  <c r="O421" i="4"/>
  <c r="K421" i="4"/>
  <c r="O420" i="4"/>
  <c r="K420" i="4"/>
  <c r="O419" i="4"/>
  <c r="K419" i="4"/>
  <c r="O418" i="4"/>
  <c r="K418" i="4"/>
  <c r="J418" i="4"/>
  <c r="H418" i="4"/>
  <c r="O417" i="4"/>
  <c r="K417" i="4"/>
  <c r="O416" i="4"/>
  <c r="K416" i="4"/>
  <c r="J416" i="4"/>
  <c r="O415" i="4"/>
  <c r="K415" i="4"/>
  <c r="H415" i="4"/>
  <c r="L415" i="4" s="1"/>
  <c r="O414" i="4"/>
  <c r="K414" i="4"/>
  <c r="O413" i="4"/>
  <c r="K413" i="4"/>
  <c r="O412" i="4"/>
  <c r="K412" i="4"/>
  <c r="J412" i="4"/>
  <c r="H412" i="4"/>
  <c r="L412" i="4" s="1"/>
  <c r="O411" i="4"/>
  <c r="K411" i="4"/>
  <c r="O410" i="4"/>
  <c r="K410" i="4"/>
  <c r="J410" i="4"/>
  <c r="O409" i="4"/>
  <c r="K409" i="4"/>
  <c r="O408" i="4"/>
  <c r="K408" i="4"/>
  <c r="O407" i="4"/>
  <c r="K407" i="4"/>
  <c r="H407" i="4"/>
  <c r="O406" i="4"/>
  <c r="K406" i="4"/>
  <c r="J406" i="4"/>
  <c r="H406" i="4"/>
  <c r="O405" i="4"/>
  <c r="K405" i="4"/>
  <c r="O404" i="4"/>
  <c r="K404" i="4"/>
  <c r="H404" i="4"/>
  <c r="L404" i="4" s="1"/>
  <c r="O403" i="4"/>
  <c r="K403" i="4"/>
  <c r="J403" i="4"/>
  <c r="H403" i="4"/>
  <c r="O402" i="4"/>
  <c r="K402" i="4"/>
  <c r="O401" i="4"/>
  <c r="K401" i="4"/>
  <c r="O400" i="4"/>
  <c r="K400" i="4"/>
  <c r="J400" i="4"/>
  <c r="H400" i="4"/>
  <c r="O399" i="4"/>
  <c r="K399" i="4"/>
  <c r="O398" i="4"/>
  <c r="K398" i="4"/>
  <c r="J398" i="4"/>
  <c r="O397" i="4"/>
  <c r="K397" i="4"/>
  <c r="O396" i="4"/>
  <c r="K396" i="4"/>
  <c r="O395" i="4"/>
  <c r="K395" i="4"/>
  <c r="O394" i="4"/>
  <c r="K394" i="4"/>
  <c r="J394" i="4"/>
  <c r="H394" i="4"/>
  <c r="L394" i="4" s="1"/>
  <c r="O393" i="4"/>
  <c r="K393" i="4"/>
  <c r="O392" i="4"/>
  <c r="K392" i="4"/>
  <c r="O391" i="4"/>
  <c r="K391" i="4"/>
  <c r="O390" i="4"/>
  <c r="K390" i="4"/>
  <c r="O389" i="4"/>
  <c r="K389" i="4"/>
  <c r="O388" i="4"/>
  <c r="K388" i="4"/>
  <c r="J388" i="4"/>
  <c r="H388" i="4"/>
  <c r="O387" i="4"/>
  <c r="K387" i="4"/>
  <c r="O386" i="4"/>
  <c r="K386" i="4"/>
  <c r="O385" i="4"/>
  <c r="K385" i="4"/>
  <c r="O384" i="4"/>
  <c r="K384" i="4"/>
  <c r="O383" i="4"/>
  <c r="K383" i="4"/>
  <c r="O382" i="4"/>
  <c r="K382" i="4"/>
  <c r="J382" i="4"/>
  <c r="H382" i="4"/>
  <c r="O381" i="4"/>
  <c r="K381" i="4"/>
  <c r="O380" i="4"/>
  <c r="K380" i="4"/>
  <c r="J380" i="4"/>
  <c r="O379" i="4"/>
  <c r="K379" i="4"/>
  <c r="O378" i="4"/>
  <c r="K378" i="4"/>
  <c r="O377" i="4"/>
  <c r="K377" i="4"/>
  <c r="O376" i="4"/>
  <c r="K376" i="4"/>
  <c r="J376" i="4"/>
  <c r="H376" i="4"/>
  <c r="L376" i="4" s="1"/>
  <c r="O375" i="4"/>
  <c r="K375" i="4"/>
  <c r="O374" i="4"/>
  <c r="K374" i="4"/>
  <c r="J374" i="4"/>
  <c r="O373" i="4"/>
  <c r="K373" i="4"/>
  <c r="O372" i="4"/>
  <c r="K372" i="4"/>
  <c r="O371" i="4"/>
  <c r="K371" i="4"/>
  <c r="O370" i="4"/>
  <c r="K370" i="4"/>
  <c r="J370" i="4"/>
  <c r="H370" i="4"/>
  <c r="O369" i="4"/>
  <c r="K369" i="4"/>
  <c r="O368" i="4"/>
  <c r="K368" i="4"/>
  <c r="H368" i="4"/>
  <c r="O367" i="4"/>
  <c r="K367" i="4"/>
  <c r="J367" i="4"/>
  <c r="H367" i="4"/>
  <c r="L367" i="4" s="1"/>
  <c r="O366" i="4"/>
  <c r="K366" i="4"/>
  <c r="O365" i="4"/>
  <c r="K365" i="4"/>
  <c r="O364" i="4"/>
  <c r="K364" i="4"/>
  <c r="J364" i="4"/>
  <c r="H364" i="4"/>
  <c r="O363" i="4"/>
  <c r="K363" i="4"/>
  <c r="J363" i="4"/>
  <c r="H363" i="4"/>
  <c r="O362" i="4"/>
  <c r="K362" i="4"/>
  <c r="O361" i="4"/>
  <c r="K361" i="4"/>
  <c r="O360" i="4"/>
  <c r="K360" i="4"/>
  <c r="O359" i="4"/>
  <c r="K359" i="4"/>
  <c r="O358" i="4"/>
  <c r="K358" i="4"/>
  <c r="J358" i="4"/>
  <c r="H358" i="4"/>
  <c r="L358" i="4" s="1"/>
  <c r="O357" i="4"/>
  <c r="K357" i="4"/>
  <c r="J357" i="4"/>
  <c r="H357" i="4"/>
  <c r="O356" i="4"/>
  <c r="K356" i="4"/>
  <c r="H356" i="4"/>
  <c r="O355" i="4"/>
  <c r="K355" i="4"/>
  <c r="O354" i="4"/>
  <c r="K354" i="4"/>
  <c r="O353" i="4"/>
  <c r="K353" i="4"/>
  <c r="O352" i="4"/>
  <c r="K352" i="4"/>
  <c r="J352" i="4"/>
  <c r="H352" i="4"/>
  <c r="O351" i="4"/>
  <c r="K351" i="4"/>
  <c r="J351" i="4"/>
  <c r="H351" i="4"/>
  <c r="O350" i="4"/>
  <c r="K350" i="4"/>
  <c r="H350" i="4"/>
  <c r="O349" i="4"/>
  <c r="K349" i="4"/>
  <c r="O348" i="4"/>
  <c r="K348" i="4"/>
  <c r="O347" i="4"/>
  <c r="K347" i="4"/>
  <c r="O346" i="4"/>
  <c r="K346" i="4"/>
  <c r="H346" i="4"/>
  <c r="O345" i="4"/>
  <c r="K345" i="4"/>
  <c r="J345" i="4"/>
  <c r="O344" i="4"/>
  <c r="K344" i="4"/>
  <c r="O343" i="4"/>
  <c r="K343" i="4"/>
  <c r="O342" i="4"/>
  <c r="K342" i="4"/>
  <c r="O341" i="4"/>
  <c r="K341" i="4"/>
  <c r="O340" i="4"/>
  <c r="K340" i="4"/>
  <c r="J340" i="4"/>
  <c r="H340" i="4"/>
  <c r="O339" i="4"/>
  <c r="K339" i="4"/>
  <c r="J339" i="4"/>
  <c r="H339" i="4"/>
  <c r="O338" i="4"/>
  <c r="K338" i="4"/>
  <c r="O337" i="4"/>
  <c r="K337" i="4"/>
  <c r="O336" i="4"/>
  <c r="K336" i="4"/>
  <c r="O335" i="4"/>
  <c r="K335" i="4"/>
  <c r="O334" i="4"/>
  <c r="K334" i="4"/>
  <c r="J334" i="4"/>
  <c r="L334" i="4" s="1"/>
  <c r="H334" i="4"/>
  <c r="O333" i="4"/>
  <c r="K333" i="4"/>
  <c r="J333" i="4"/>
  <c r="O332" i="4"/>
  <c r="K332" i="4"/>
  <c r="H332" i="4"/>
  <c r="O331" i="4"/>
  <c r="K331" i="4"/>
  <c r="O330" i="4"/>
  <c r="K330" i="4"/>
  <c r="O329" i="4"/>
  <c r="K329" i="4"/>
  <c r="O328" i="4"/>
  <c r="K328" i="4"/>
  <c r="J328" i="4"/>
  <c r="H328" i="4"/>
  <c r="O327" i="4"/>
  <c r="K327" i="4"/>
  <c r="J327" i="4"/>
  <c r="H327" i="4"/>
  <c r="L327" i="4" s="1"/>
  <c r="O326" i="4"/>
  <c r="K326" i="4"/>
  <c r="O325" i="4"/>
  <c r="K325" i="4"/>
  <c r="O324" i="4"/>
  <c r="K324" i="4"/>
  <c r="O323" i="4"/>
  <c r="K323" i="4"/>
  <c r="O322" i="4"/>
  <c r="K322" i="4"/>
  <c r="J322" i="4"/>
  <c r="H322" i="4"/>
  <c r="O321" i="4"/>
  <c r="K321" i="4"/>
  <c r="J321" i="4"/>
  <c r="H321" i="4"/>
  <c r="O320" i="4"/>
  <c r="K320" i="4"/>
  <c r="O319" i="4"/>
  <c r="K319" i="4"/>
  <c r="O318" i="4"/>
  <c r="K318" i="4"/>
  <c r="O317" i="4"/>
  <c r="K317" i="4"/>
  <c r="O316" i="4"/>
  <c r="K316" i="4"/>
  <c r="J316" i="4"/>
  <c r="H316" i="4"/>
  <c r="L316" i="4" s="1"/>
  <c r="O315" i="4"/>
  <c r="K315" i="4"/>
  <c r="O314" i="4"/>
  <c r="K314" i="4"/>
  <c r="O313" i="4"/>
  <c r="K313" i="4"/>
  <c r="O312" i="4"/>
  <c r="K312" i="4"/>
  <c r="O311" i="4"/>
  <c r="K311" i="4"/>
  <c r="O310" i="4"/>
  <c r="K310" i="4"/>
  <c r="J310" i="4"/>
  <c r="H310" i="4"/>
  <c r="O309" i="4"/>
  <c r="K309" i="4"/>
  <c r="O308" i="4"/>
  <c r="K308" i="4"/>
  <c r="J308" i="4"/>
  <c r="H308" i="4"/>
  <c r="L308" i="4" s="1"/>
  <c r="O307" i="4"/>
  <c r="K307" i="4"/>
  <c r="O306" i="4"/>
  <c r="K306" i="4"/>
  <c r="O305" i="4"/>
  <c r="K305" i="4"/>
  <c r="O304" i="4"/>
  <c r="K304" i="4"/>
  <c r="J304" i="4"/>
  <c r="O303" i="4"/>
  <c r="K303" i="4"/>
  <c r="J303" i="4"/>
  <c r="H303" i="4"/>
  <c r="O302" i="4"/>
  <c r="K302" i="4"/>
  <c r="O301" i="4"/>
  <c r="K301" i="4"/>
  <c r="O300" i="4"/>
  <c r="K300" i="4"/>
  <c r="O299" i="4"/>
  <c r="K299" i="4"/>
  <c r="J299" i="4"/>
  <c r="O298" i="4"/>
  <c r="K298" i="4"/>
  <c r="J298" i="4"/>
  <c r="H298" i="4"/>
  <c r="L298" i="4" s="1"/>
  <c r="O297" i="4"/>
  <c r="K297" i="4"/>
  <c r="J297" i="4"/>
  <c r="H297" i="4"/>
  <c r="O296" i="4"/>
  <c r="K296" i="4"/>
  <c r="J296" i="4"/>
  <c r="O295" i="4"/>
  <c r="K295" i="4"/>
  <c r="O294" i="4"/>
  <c r="K294" i="4"/>
  <c r="O293" i="4"/>
  <c r="K293" i="4"/>
  <c r="O292" i="4"/>
  <c r="K292" i="4"/>
  <c r="J292" i="4"/>
  <c r="H292" i="4"/>
  <c r="O291" i="4"/>
  <c r="K291" i="4"/>
  <c r="J291" i="4"/>
  <c r="H291" i="4"/>
  <c r="O290" i="4"/>
  <c r="K290" i="4"/>
  <c r="O289" i="4"/>
  <c r="K289" i="4"/>
  <c r="O288" i="4"/>
  <c r="K288" i="4"/>
  <c r="O287" i="4"/>
  <c r="K287" i="4"/>
  <c r="O286" i="4"/>
  <c r="K286" i="4"/>
  <c r="J286" i="4"/>
  <c r="H286" i="4"/>
  <c r="L286" i="4" s="1"/>
  <c r="O285" i="4"/>
  <c r="K285" i="4"/>
  <c r="H285" i="4"/>
  <c r="O284" i="4"/>
  <c r="K284" i="4"/>
  <c r="H284" i="4"/>
  <c r="L284" i="4" s="1"/>
  <c r="O283" i="4"/>
  <c r="K283" i="4"/>
  <c r="O282" i="4"/>
  <c r="K282" i="4"/>
  <c r="O281" i="4"/>
  <c r="K281" i="4"/>
  <c r="O280" i="4"/>
  <c r="K280" i="4"/>
  <c r="J280" i="4"/>
  <c r="H280" i="4"/>
  <c r="O279" i="4"/>
  <c r="K279" i="4"/>
  <c r="J279" i="4"/>
  <c r="H279" i="4"/>
  <c r="L279" i="4" s="1"/>
  <c r="O278" i="4"/>
  <c r="K278" i="4"/>
  <c r="O277" i="4"/>
  <c r="K277" i="4"/>
  <c r="O276" i="4"/>
  <c r="K276" i="4"/>
  <c r="O275" i="4"/>
  <c r="K275" i="4"/>
  <c r="O274" i="4"/>
  <c r="K274" i="4"/>
  <c r="J274" i="4"/>
  <c r="H274" i="4"/>
  <c r="O273" i="4"/>
  <c r="K273" i="4"/>
  <c r="J273" i="4"/>
  <c r="H273" i="4"/>
  <c r="L273" i="4" s="1"/>
  <c r="O272" i="4"/>
  <c r="K272" i="4"/>
  <c r="O271" i="4"/>
  <c r="K271" i="4"/>
  <c r="O270" i="4"/>
  <c r="K270" i="4"/>
  <c r="J270" i="4"/>
  <c r="H270" i="4"/>
  <c r="O269" i="4"/>
  <c r="K269" i="4"/>
  <c r="O268" i="4"/>
  <c r="K268" i="4"/>
  <c r="J268" i="4"/>
  <c r="H268" i="4"/>
  <c r="O267" i="4"/>
  <c r="K267" i="4"/>
  <c r="J267" i="4"/>
  <c r="H267" i="4"/>
  <c r="L267" i="4" s="1"/>
  <c r="O266" i="4"/>
  <c r="K266" i="4"/>
  <c r="O265" i="4"/>
  <c r="K265" i="4"/>
  <c r="O264" i="4"/>
  <c r="K264" i="4"/>
  <c r="O263" i="4"/>
  <c r="K263" i="4"/>
  <c r="O262" i="4"/>
  <c r="K262" i="4"/>
  <c r="J262" i="4"/>
  <c r="H262" i="4"/>
  <c r="O261" i="4"/>
  <c r="K261" i="4"/>
  <c r="J261" i="4"/>
  <c r="H261" i="4"/>
  <c r="O260" i="4"/>
  <c r="K260" i="4"/>
  <c r="O259" i="4"/>
  <c r="K259" i="4"/>
  <c r="O258" i="4"/>
  <c r="K258" i="4"/>
  <c r="O257" i="4"/>
  <c r="K257" i="4"/>
  <c r="O256" i="4"/>
  <c r="K256" i="4"/>
  <c r="J256" i="4"/>
  <c r="H256" i="4"/>
  <c r="O255" i="4"/>
  <c r="K255" i="4"/>
  <c r="J255" i="4"/>
  <c r="H255" i="4"/>
  <c r="O254" i="4"/>
  <c r="K254" i="4"/>
  <c r="O253" i="4"/>
  <c r="K253" i="4"/>
  <c r="O252" i="4"/>
  <c r="K252" i="4"/>
  <c r="O251" i="4"/>
  <c r="K251" i="4"/>
  <c r="O250" i="4"/>
  <c r="K250" i="4"/>
  <c r="J250" i="4"/>
  <c r="H250" i="4"/>
  <c r="O249" i="4"/>
  <c r="K249" i="4"/>
  <c r="O248" i="4"/>
  <c r="K248" i="4"/>
  <c r="H248" i="4"/>
  <c r="L248" i="4" s="1"/>
  <c r="O247" i="4"/>
  <c r="K247" i="4"/>
  <c r="O246" i="4"/>
  <c r="K246" i="4"/>
  <c r="O245" i="4"/>
  <c r="K245" i="4"/>
  <c r="O244" i="4"/>
  <c r="K244" i="4"/>
  <c r="J244" i="4"/>
  <c r="H244" i="4"/>
  <c r="O243" i="4"/>
  <c r="K243" i="4"/>
  <c r="O242" i="4"/>
  <c r="K242" i="4"/>
  <c r="O241" i="4"/>
  <c r="K241" i="4"/>
  <c r="O240" i="4"/>
  <c r="K240" i="4"/>
  <c r="O239" i="4"/>
  <c r="K239" i="4"/>
  <c r="O238" i="4"/>
  <c r="K238" i="4"/>
  <c r="J238" i="4"/>
  <c r="H238" i="4"/>
  <c r="O237" i="4"/>
  <c r="K237" i="4"/>
  <c r="H237" i="4"/>
  <c r="O236" i="4"/>
  <c r="K236" i="4"/>
  <c r="O235" i="4"/>
  <c r="K235" i="4"/>
  <c r="O234" i="4"/>
  <c r="K234" i="4"/>
  <c r="O233" i="4"/>
  <c r="K233" i="4"/>
  <c r="H233" i="4"/>
  <c r="O232" i="4"/>
  <c r="K232" i="4"/>
  <c r="J232" i="4"/>
  <c r="H232" i="4"/>
  <c r="O231" i="4"/>
  <c r="K231" i="4"/>
  <c r="H231" i="4"/>
  <c r="O230" i="4"/>
  <c r="K230" i="4"/>
  <c r="O229" i="4"/>
  <c r="K229" i="4"/>
  <c r="J229" i="4"/>
  <c r="O228" i="4"/>
  <c r="K228" i="4"/>
  <c r="O227" i="4"/>
  <c r="K227" i="4"/>
  <c r="O226" i="4"/>
  <c r="K226" i="4"/>
  <c r="J226" i="4"/>
  <c r="H226" i="4"/>
  <c r="L226" i="4" s="1"/>
  <c r="O225" i="4"/>
  <c r="K225" i="4"/>
  <c r="H225" i="4"/>
  <c r="O224" i="4"/>
  <c r="K224" i="4"/>
  <c r="O223" i="4"/>
  <c r="K223" i="4"/>
  <c r="O222" i="4"/>
  <c r="K222" i="4"/>
  <c r="O221" i="4"/>
  <c r="K221" i="4"/>
  <c r="O220" i="4"/>
  <c r="K220" i="4"/>
  <c r="J220" i="4"/>
  <c r="L220" i="4" s="1"/>
  <c r="H220" i="4"/>
  <c r="O219" i="4"/>
  <c r="K219" i="4"/>
  <c r="J219" i="4"/>
  <c r="H219" i="4"/>
  <c r="O218" i="4"/>
  <c r="K218" i="4"/>
  <c r="O217" i="4"/>
  <c r="K217" i="4"/>
  <c r="J217" i="4"/>
  <c r="H217" i="4"/>
  <c r="O216" i="4"/>
  <c r="K216" i="4"/>
  <c r="O215" i="4"/>
  <c r="K215" i="4"/>
  <c r="O214" i="4"/>
  <c r="K214" i="4"/>
  <c r="J214" i="4"/>
  <c r="H214" i="4"/>
  <c r="L214" i="4" s="1"/>
  <c r="O213" i="4"/>
  <c r="K213" i="4"/>
  <c r="J213" i="4"/>
  <c r="H213" i="4"/>
  <c r="O212" i="4"/>
  <c r="K212" i="4"/>
  <c r="O211" i="4"/>
  <c r="K211" i="4"/>
  <c r="O210" i="4"/>
  <c r="K210" i="4"/>
  <c r="O209" i="4"/>
  <c r="K209" i="4"/>
  <c r="O208" i="4"/>
  <c r="K208" i="4"/>
  <c r="J208" i="4"/>
  <c r="H208" i="4"/>
  <c r="O207" i="4"/>
  <c r="K207" i="4"/>
  <c r="J207" i="4"/>
  <c r="H207" i="4"/>
  <c r="O206" i="4"/>
  <c r="K206" i="4"/>
  <c r="O205" i="4"/>
  <c r="K205" i="4"/>
  <c r="O204" i="4"/>
  <c r="K204" i="4"/>
  <c r="O203" i="4"/>
  <c r="K203" i="4"/>
  <c r="O202" i="4"/>
  <c r="K202" i="4"/>
  <c r="J202" i="4"/>
  <c r="H202" i="4"/>
  <c r="O201" i="4"/>
  <c r="K201" i="4"/>
  <c r="J201" i="4"/>
  <c r="H201" i="4"/>
  <c r="O200" i="4"/>
  <c r="K200" i="4"/>
  <c r="O199" i="4"/>
  <c r="K199" i="4"/>
  <c r="O198" i="4"/>
  <c r="K198" i="4"/>
  <c r="O197" i="4"/>
  <c r="K197" i="4"/>
  <c r="O196" i="4"/>
  <c r="K196" i="4"/>
  <c r="J196" i="4"/>
  <c r="H196" i="4"/>
  <c r="L196" i="4" s="1"/>
  <c r="O195" i="4"/>
  <c r="K195" i="4"/>
  <c r="J195" i="4"/>
  <c r="H195" i="4"/>
  <c r="L195" i="4" s="1"/>
  <c r="O194" i="4"/>
  <c r="K194" i="4"/>
  <c r="O193" i="4"/>
  <c r="K193" i="4"/>
  <c r="H193" i="4"/>
  <c r="L193" i="4" s="1"/>
  <c r="O192" i="4"/>
  <c r="K192" i="4"/>
  <c r="O191" i="4"/>
  <c r="K191" i="4"/>
  <c r="O190" i="4"/>
  <c r="K190" i="4"/>
  <c r="J190" i="4"/>
  <c r="H190" i="4"/>
  <c r="O189" i="4"/>
  <c r="K189" i="4"/>
  <c r="J189" i="4"/>
  <c r="H189" i="4"/>
  <c r="L189" i="4" s="1"/>
  <c r="O188" i="4"/>
  <c r="K188" i="4"/>
  <c r="O187" i="4"/>
  <c r="K187" i="4"/>
  <c r="O186" i="4"/>
  <c r="K186" i="4"/>
  <c r="O185" i="4"/>
  <c r="K185" i="4"/>
  <c r="O184" i="4"/>
  <c r="K184" i="4"/>
  <c r="J184" i="4"/>
  <c r="H184" i="4"/>
  <c r="O183" i="4"/>
  <c r="K183" i="4"/>
  <c r="J183" i="4"/>
  <c r="H183" i="4"/>
  <c r="L183" i="4" s="1"/>
  <c r="O182" i="4"/>
  <c r="K182" i="4"/>
  <c r="H182" i="4"/>
  <c r="L182" i="4" s="1"/>
  <c r="O181" i="4"/>
  <c r="K181" i="4"/>
  <c r="H181" i="4"/>
  <c r="L181" i="4" s="1"/>
  <c r="O180" i="4"/>
  <c r="K180" i="4"/>
  <c r="O179" i="4"/>
  <c r="K179" i="4"/>
  <c r="O178" i="4"/>
  <c r="K178" i="4"/>
  <c r="J178" i="4"/>
  <c r="H178" i="4"/>
  <c r="O177" i="4"/>
  <c r="K177" i="4"/>
  <c r="J177" i="4"/>
  <c r="H177" i="4"/>
  <c r="O176" i="4"/>
  <c r="K176" i="4"/>
  <c r="O175" i="4"/>
  <c r="K175" i="4"/>
  <c r="O174" i="4"/>
  <c r="K174" i="4"/>
  <c r="O173" i="4"/>
  <c r="K173" i="4"/>
  <c r="O172" i="4"/>
  <c r="K172" i="4"/>
  <c r="J172" i="4"/>
  <c r="H172" i="4"/>
  <c r="O171" i="4"/>
  <c r="K171" i="4"/>
  <c r="J171" i="4"/>
  <c r="H171" i="4"/>
  <c r="L171" i="4" s="1"/>
  <c r="O170" i="4"/>
  <c r="K170" i="4"/>
  <c r="O169" i="4"/>
  <c r="K169" i="4"/>
  <c r="O168" i="4"/>
  <c r="K168" i="4"/>
  <c r="O167" i="4"/>
  <c r="K167" i="4"/>
  <c r="O166" i="4"/>
  <c r="K166" i="4"/>
  <c r="J166" i="4"/>
  <c r="H166" i="4"/>
  <c r="L166" i="4" s="1"/>
  <c r="O165" i="4"/>
  <c r="K165" i="4"/>
  <c r="J165" i="4"/>
  <c r="H165" i="4"/>
  <c r="O164" i="4"/>
  <c r="K164" i="4"/>
  <c r="O163" i="4"/>
  <c r="K163" i="4"/>
  <c r="O162" i="4"/>
  <c r="K162" i="4"/>
  <c r="O161" i="4"/>
  <c r="K161" i="4"/>
  <c r="J161" i="4"/>
  <c r="O160" i="4"/>
  <c r="K160" i="4"/>
  <c r="J160" i="4"/>
  <c r="H160" i="4"/>
  <c r="O159" i="4"/>
  <c r="K159" i="4"/>
  <c r="J159" i="4"/>
  <c r="H159" i="4"/>
  <c r="L159" i="4" s="1"/>
  <c r="O158" i="4"/>
  <c r="K158" i="4"/>
  <c r="J158" i="4"/>
  <c r="O157" i="4"/>
  <c r="K157" i="4"/>
  <c r="O156" i="4"/>
  <c r="K156" i="4"/>
  <c r="O155" i="4"/>
  <c r="K155" i="4"/>
  <c r="O154" i="4"/>
  <c r="K154" i="4"/>
  <c r="J154" i="4"/>
  <c r="H154" i="4"/>
  <c r="O153" i="4"/>
  <c r="K153" i="4"/>
  <c r="J153" i="4"/>
  <c r="H153" i="4"/>
  <c r="O152" i="4"/>
  <c r="K152" i="4"/>
  <c r="J152" i="4"/>
  <c r="H152" i="4"/>
  <c r="L152" i="4" s="1"/>
  <c r="O151" i="4"/>
  <c r="K151" i="4"/>
  <c r="H151" i="4"/>
  <c r="O150" i="4"/>
  <c r="K150" i="4"/>
  <c r="O149" i="4"/>
  <c r="K149" i="4"/>
  <c r="O148" i="4"/>
  <c r="K148" i="4"/>
  <c r="J148" i="4"/>
  <c r="H148" i="4"/>
  <c r="L148" i="4" s="1"/>
  <c r="O147" i="4"/>
  <c r="K147" i="4"/>
  <c r="H147" i="4"/>
  <c r="O146" i="4"/>
  <c r="K146" i="4"/>
  <c r="O145" i="4"/>
  <c r="K145" i="4"/>
  <c r="O144" i="4"/>
  <c r="K144" i="4"/>
  <c r="O143" i="4"/>
  <c r="K143" i="4"/>
  <c r="O142" i="4"/>
  <c r="K142" i="4"/>
  <c r="J142" i="4"/>
  <c r="H142" i="4"/>
  <c r="O141" i="4"/>
  <c r="K141" i="4"/>
  <c r="J141" i="4"/>
  <c r="H141" i="4"/>
  <c r="L141" i="4" s="1"/>
  <c r="O140" i="4"/>
  <c r="K140" i="4"/>
  <c r="H140" i="4"/>
  <c r="O139" i="4"/>
  <c r="K139" i="4"/>
  <c r="O138" i="4"/>
  <c r="K138" i="4"/>
  <c r="O137" i="4"/>
  <c r="K137" i="4"/>
  <c r="O136" i="4"/>
  <c r="K136" i="4"/>
  <c r="J136" i="4"/>
  <c r="H136" i="4"/>
  <c r="L136" i="4" s="1"/>
  <c r="O135" i="4"/>
  <c r="K135" i="4"/>
  <c r="H135" i="4"/>
  <c r="O134" i="4"/>
  <c r="K134" i="4"/>
  <c r="O133" i="4"/>
  <c r="K133" i="4"/>
  <c r="O132" i="4"/>
  <c r="K132" i="4"/>
  <c r="O131" i="4"/>
  <c r="K131" i="4"/>
  <c r="O130" i="4"/>
  <c r="K130" i="4"/>
  <c r="J130" i="4"/>
  <c r="H130" i="4"/>
  <c r="O129" i="4"/>
  <c r="K129" i="4"/>
  <c r="H129" i="4"/>
  <c r="L129" i="4" s="1"/>
  <c r="O128" i="4"/>
  <c r="K128" i="4"/>
  <c r="O127" i="4"/>
  <c r="K127" i="4"/>
  <c r="O126" i="4"/>
  <c r="K126" i="4"/>
  <c r="O125" i="4"/>
  <c r="K125" i="4"/>
  <c r="O124" i="4"/>
  <c r="K124" i="4"/>
  <c r="J124" i="4"/>
  <c r="H124" i="4"/>
  <c r="O123" i="4"/>
  <c r="K123" i="4"/>
  <c r="H123" i="4"/>
  <c r="L123" i="4" s="1"/>
  <c r="O122" i="4"/>
  <c r="K122" i="4"/>
  <c r="J122" i="4"/>
  <c r="O121" i="4"/>
  <c r="K121" i="4"/>
  <c r="O120" i="4"/>
  <c r="K120" i="4"/>
  <c r="O119" i="4"/>
  <c r="K119" i="4"/>
  <c r="O118" i="4"/>
  <c r="K118" i="4"/>
  <c r="J118" i="4"/>
  <c r="H118" i="4"/>
  <c r="O117" i="4"/>
  <c r="K117" i="4"/>
  <c r="O116" i="4"/>
  <c r="K116" i="4"/>
  <c r="J116" i="4"/>
  <c r="H116" i="4"/>
  <c r="O115" i="4"/>
  <c r="K115" i="4"/>
  <c r="J115" i="4"/>
  <c r="H115" i="4"/>
  <c r="O114" i="4"/>
  <c r="K114" i="4"/>
  <c r="O113" i="4"/>
  <c r="K113" i="4"/>
  <c r="O112" i="4"/>
  <c r="K112" i="4"/>
  <c r="J112" i="4"/>
  <c r="H112" i="4"/>
  <c r="L112" i="4" s="1"/>
  <c r="O111" i="4"/>
  <c r="K111" i="4"/>
  <c r="H111" i="4"/>
  <c r="O110" i="4"/>
  <c r="K110" i="4"/>
  <c r="O109" i="4"/>
  <c r="K109" i="4"/>
  <c r="O108" i="4"/>
  <c r="K108" i="4"/>
  <c r="O107" i="4"/>
  <c r="K107" i="4"/>
  <c r="O106" i="4"/>
  <c r="K106" i="4"/>
  <c r="J106" i="4"/>
  <c r="H106" i="4"/>
  <c r="O105" i="4"/>
  <c r="K105" i="4"/>
  <c r="J105" i="4"/>
  <c r="L105" i="4" s="1"/>
  <c r="O104" i="4"/>
  <c r="K104" i="4"/>
  <c r="J104" i="4"/>
  <c r="O103" i="4"/>
  <c r="K103" i="4"/>
  <c r="O102" i="4"/>
  <c r="K102" i="4"/>
  <c r="O101" i="4"/>
  <c r="K101" i="4"/>
  <c r="O100" i="4"/>
  <c r="K100" i="4"/>
  <c r="J100" i="4"/>
  <c r="H100" i="4"/>
  <c r="O99" i="4"/>
  <c r="K99" i="4"/>
  <c r="J99" i="4"/>
  <c r="O98" i="4"/>
  <c r="K98" i="4"/>
  <c r="O97" i="4"/>
  <c r="K97" i="4"/>
  <c r="O96" i="4"/>
  <c r="K96" i="4"/>
  <c r="O95" i="4"/>
  <c r="K95" i="4"/>
  <c r="O94" i="4"/>
  <c r="K94" i="4"/>
  <c r="J94" i="4"/>
  <c r="H94" i="4"/>
  <c r="O93" i="4"/>
  <c r="K93" i="4"/>
  <c r="J93" i="4"/>
  <c r="H93" i="4"/>
  <c r="O92" i="4"/>
  <c r="K92" i="4"/>
  <c r="O91" i="4"/>
  <c r="K91" i="4"/>
  <c r="H91" i="4"/>
  <c r="O90" i="4"/>
  <c r="K90" i="4"/>
  <c r="O89" i="4"/>
  <c r="K89" i="4"/>
  <c r="O88" i="4"/>
  <c r="K88" i="4"/>
  <c r="J88" i="4"/>
  <c r="H88" i="4"/>
  <c r="O87" i="4"/>
  <c r="K87" i="4"/>
  <c r="O86" i="4"/>
  <c r="K86" i="4"/>
  <c r="H86" i="4"/>
  <c r="L86" i="4" s="1"/>
  <c r="O85" i="4"/>
  <c r="K85" i="4"/>
  <c r="O84" i="4"/>
  <c r="K84" i="4"/>
  <c r="O83" i="4"/>
  <c r="K83" i="4"/>
  <c r="H83" i="4"/>
  <c r="L83" i="4" s="1"/>
  <c r="O82" i="4"/>
  <c r="K82" i="4"/>
  <c r="J82" i="4"/>
  <c r="H82" i="4"/>
  <c r="O81" i="4"/>
  <c r="K81" i="4"/>
  <c r="J81" i="4"/>
  <c r="H81" i="4"/>
  <c r="O80" i="4"/>
  <c r="K80" i="4"/>
  <c r="O79" i="4"/>
  <c r="K79" i="4"/>
  <c r="J79" i="4"/>
  <c r="H79" i="4"/>
  <c r="O78" i="4"/>
  <c r="K78" i="4"/>
  <c r="O77" i="4"/>
  <c r="K77" i="4"/>
  <c r="O76" i="4"/>
  <c r="K76" i="4"/>
  <c r="J76" i="4"/>
  <c r="H76" i="4"/>
  <c r="O75" i="4"/>
  <c r="K75" i="4"/>
  <c r="J75" i="4"/>
  <c r="H75" i="4"/>
  <c r="O74" i="4"/>
  <c r="K74" i="4"/>
  <c r="O73" i="4"/>
  <c r="K73" i="4"/>
  <c r="O72" i="4"/>
  <c r="K72" i="4"/>
  <c r="O71" i="4"/>
  <c r="K71" i="4"/>
  <c r="O70" i="4"/>
  <c r="K70" i="4"/>
  <c r="J70" i="4"/>
  <c r="H70" i="4"/>
  <c r="O69" i="4"/>
  <c r="K69" i="4"/>
  <c r="J69" i="4"/>
  <c r="H69" i="4"/>
  <c r="O68" i="4"/>
  <c r="K68" i="4"/>
  <c r="O67" i="4"/>
  <c r="K67" i="4"/>
  <c r="J67" i="4"/>
  <c r="H67" i="4"/>
  <c r="O66" i="4"/>
  <c r="K66" i="4"/>
  <c r="O65" i="4"/>
  <c r="K65" i="4"/>
  <c r="O64" i="4"/>
  <c r="K64" i="4"/>
  <c r="J64" i="4"/>
  <c r="H64" i="4"/>
  <c r="L64" i="4" s="1"/>
  <c r="O63" i="4"/>
  <c r="K63" i="4"/>
  <c r="J63" i="4"/>
  <c r="H63" i="4"/>
  <c r="O62" i="4"/>
  <c r="K62" i="4"/>
  <c r="O61" i="4"/>
  <c r="K61" i="4"/>
  <c r="O60" i="4"/>
  <c r="K60" i="4"/>
  <c r="O59" i="4"/>
  <c r="K59" i="4"/>
  <c r="O58" i="4"/>
  <c r="K58" i="4"/>
  <c r="J58" i="4"/>
  <c r="H58" i="4"/>
  <c r="O57" i="4"/>
  <c r="K57" i="4"/>
  <c r="J57" i="4"/>
  <c r="H57" i="4"/>
  <c r="L57" i="4" s="1"/>
  <c r="O56" i="4"/>
  <c r="K56" i="4"/>
  <c r="J56" i="4"/>
  <c r="O55" i="4"/>
  <c r="K55" i="4"/>
  <c r="O54" i="4"/>
  <c r="K54" i="4"/>
  <c r="O53" i="4"/>
  <c r="K53" i="4"/>
  <c r="O52" i="4"/>
  <c r="K52" i="4"/>
  <c r="J52" i="4"/>
  <c r="H52" i="4"/>
  <c r="L52" i="4" s="1"/>
  <c r="O51" i="4"/>
  <c r="K51" i="4"/>
  <c r="J51" i="4"/>
  <c r="H51" i="4"/>
  <c r="O50" i="4"/>
  <c r="K50" i="4"/>
  <c r="J50" i="4"/>
  <c r="H50" i="4"/>
  <c r="O49" i="4"/>
  <c r="K49" i="4"/>
  <c r="O48" i="4"/>
  <c r="K48" i="4"/>
  <c r="O47" i="4"/>
  <c r="K47" i="4"/>
  <c r="O46" i="4"/>
  <c r="K46" i="4"/>
  <c r="J46" i="4"/>
  <c r="H46" i="4"/>
  <c r="L46" i="4" s="1"/>
  <c r="O45" i="4"/>
  <c r="K45" i="4"/>
  <c r="J45" i="4"/>
  <c r="H45" i="4"/>
  <c r="O44" i="4"/>
  <c r="K44" i="4"/>
  <c r="O43" i="4"/>
  <c r="K43" i="4"/>
  <c r="O42" i="4"/>
  <c r="K42" i="4"/>
  <c r="O41" i="4"/>
  <c r="K41" i="4"/>
  <c r="O40" i="4"/>
  <c r="K40" i="4"/>
  <c r="J40" i="4"/>
  <c r="H40" i="4"/>
  <c r="L40" i="4" s="1"/>
  <c r="O39" i="4"/>
  <c r="K39" i="4"/>
  <c r="J39" i="4"/>
  <c r="H39" i="4"/>
  <c r="O38" i="4"/>
  <c r="K38" i="4"/>
  <c r="H38" i="4"/>
  <c r="O37" i="4"/>
  <c r="K37" i="4"/>
  <c r="J37" i="4"/>
  <c r="O36" i="4"/>
  <c r="K36" i="4"/>
  <c r="O35" i="4"/>
  <c r="K35" i="4"/>
  <c r="O34" i="4"/>
  <c r="K34" i="4"/>
  <c r="J34" i="4"/>
  <c r="H34" i="4"/>
  <c r="L34" i="4" s="1"/>
  <c r="O33" i="4"/>
  <c r="K33" i="4"/>
  <c r="J33" i="4"/>
  <c r="H33" i="4"/>
  <c r="L33" i="4" s="1"/>
  <c r="O32" i="4"/>
  <c r="K32" i="4"/>
  <c r="O31" i="4"/>
  <c r="K31" i="4"/>
  <c r="O30" i="4"/>
  <c r="K30" i="4"/>
  <c r="O29" i="4"/>
  <c r="K29" i="4"/>
  <c r="O28" i="4"/>
  <c r="K28" i="4"/>
  <c r="J28" i="4"/>
  <c r="H28" i="4"/>
  <c r="O27" i="4"/>
  <c r="K27" i="4"/>
  <c r="O26" i="4"/>
  <c r="K26" i="4"/>
  <c r="H26" i="4"/>
  <c r="L26" i="4" s="1"/>
  <c r="O25" i="4"/>
  <c r="K25" i="4"/>
  <c r="O24" i="4"/>
  <c r="K24" i="4"/>
  <c r="O23" i="4"/>
  <c r="K23" i="4"/>
  <c r="O22" i="4"/>
  <c r="K22" i="4"/>
  <c r="J22" i="4"/>
  <c r="H22" i="4"/>
  <c r="O21" i="4"/>
  <c r="K21" i="4"/>
  <c r="J21" i="4"/>
  <c r="H21" i="4"/>
  <c r="O20" i="4"/>
  <c r="K20" i="4"/>
  <c r="O19" i="4"/>
  <c r="K19" i="4"/>
  <c r="O18" i="4"/>
  <c r="K18" i="4"/>
  <c r="O17" i="4"/>
  <c r="K17" i="4"/>
  <c r="O16" i="4"/>
  <c r="K16" i="4"/>
  <c r="O15" i="4"/>
  <c r="K15" i="4"/>
  <c r="I19" i="5"/>
  <c r="J13" i="4" l="1"/>
  <c r="J7" i="4"/>
  <c r="H7" i="4"/>
  <c r="D54" i="5"/>
  <c r="D14" i="5"/>
  <c r="D32" i="5" s="1"/>
  <c r="D97" i="5"/>
  <c r="D16" i="5"/>
  <c r="D34" i="5" s="1"/>
  <c r="D79" i="5"/>
  <c r="D98" i="5"/>
  <c r="D105" i="5"/>
  <c r="D19" i="5"/>
  <c r="D43" i="5"/>
  <c r="J10" i="4"/>
  <c r="L10" i="4" s="1"/>
  <c r="H16" i="4"/>
  <c r="L16" i="4" s="1"/>
  <c r="J16" i="4"/>
  <c r="J15" i="4"/>
  <c r="H15" i="4"/>
  <c r="J23" i="4"/>
  <c r="H23" i="4"/>
  <c r="L23" i="4" s="1"/>
  <c r="J53" i="4"/>
  <c r="H53" i="4"/>
  <c r="J71" i="4"/>
  <c r="H71" i="4"/>
  <c r="L71" i="4" s="1"/>
  <c r="J95" i="4"/>
  <c r="H95" i="4"/>
  <c r="L95" i="4" s="1"/>
  <c r="H137" i="4"/>
  <c r="J137" i="4"/>
  <c r="L161" i="4"/>
  <c r="J173" i="4"/>
  <c r="H173" i="4"/>
  <c r="L173" i="4" s="1"/>
  <c r="J179" i="4"/>
  <c r="H179" i="4"/>
  <c r="L179" i="4" s="1"/>
  <c r="J191" i="4"/>
  <c r="H191" i="4"/>
  <c r="L191" i="4" s="1"/>
  <c r="J203" i="4"/>
  <c r="H203" i="4"/>
  <c r="L203" i="4" s="1"/>
  <c r="J209" i="4"/>
  <c r="H209" i="4"/>
  <c r="L209" i="4" s="1"/>
  <c r="J215" i="4"/>
  <c r="H215" i="4"/>
  <c r="L215" i="4" s="1"/>
  <c r="J227" i="4"/>
  <c r="H227" i="4"/>
  <c r="J239" i="4"/>
  <c r="H239" i="4"/>
  <c r="L239" i="4" s="1"/>
  <c r="J251" i="4"/>
  <c r="H251" i="4"/>
  <c r="H263" i="4"/>
  <c r="L263" i="4" s="1"/>
  <c r="J263" i="4"/>
  <c r="H275" i="4"/>
  <c r="J275" i="4"/>
  <c r="J287" i="4"/>
  <c r="H287" i="4"/>
  <c r="J305" i="4"/>
  <c r="H305" i="4"/>
  <c r="J323" i="4"/>
  <c r="H323" i="4"/>
  <c r="J335" i="4"/>
  <c r="H335" i="4"/>
  <c r="L335" i="4" s="1"/>
  <c r="J353" i="4"/>
  <c r="H353" i="4"/>
  <c r="J377" i="4"/>
  <c r="H377" i="4"/>
  <c r="L377" i="4" s="1"/>
  <c r="J425" i="4"/>
  <c r="H425" i="4"/>
  <c r="L425" i="4" s="1"/>
  <c r="J449" i="4"/>
  <c r="H449" i="4"/>
  <c r="L449" i="4" s="1"/>
  <c r="H491" i="4"/>
  <c r="J491" i="4"/>
  <c r="H521" i="4"/>
  <c r="L521" i="4" s="1"/>
  <c r="J521" i="4"/>
  <c r="L587" i="4"/>
  <c r="J617" i="4"/>
  <c r="H617" i="4"/>
  <c r="L617" i="4" s="1"/>
  <c r="H629" i="4"/>
  <c r="J629" i="4"/>
  <c r="J647" i="4"/>
  <c r="L647" i="4" s="1"/>
  <c r="H647" i="4"/>
  <c r="H665" i="4"/>
  <c r="J665" i="4"/>
  <c r="J671" i="4"/>
  <c r="H671" i="4"/>
  <c r="J695" i="4"/>
  <c r="H695" i="4"/>
  <c r="H701" i="4"/>
  <c r="J701" i="4"/>
  <c r="J713" i="4"/>
  <c r="H713" i="4"/>
  <c r="J719" i="4"/>
  <c r="H719" i="4"/>
  <c r="H737" i="4"/>
  <c r="J737" i="4"/>
  <c r="J755" i="4"/>
  <c r="H755" i="4"/>
  <c r="L755" i="4" s="1"/>
  <c r="H767" i="4"/>
  <c r="L767" i="4" s="1"/>
  <c r="J767" i="4"/>
  <c r="H773" i="4"/>
  <c r="J773" i="4"/>
  <c r="J779" i="4"/>
  <c r="H779" i="4"/>
  <c r="L779" i="4" s="1"/>
  <c r="H785" i="4"/>
  <c r="L785" i="4" s="1"/>
  <c r="J785" i="4"/>
  <c r="J791" i="4"/>
  <c r="H791" i="4"/>
  <c r="J827" i="4"/>
  <c r="H827" i="4"/>
  <c r="J833" i="4"/>
  <c r="H833" i="4"/>
  <c r="L833" i="4" s="1"/>
  <c r="J839" i="4"/>
  <c r="H839" i="4"/>
  <c r="L839" i="4" s="1"/>
  <c r="H845" i="4"/>
  <c r="L845" i="4" s="1"/>
  <c r="J845" i="4"/>
  <c r="H863" i="4"/>
  <c r="L863" i="4" s="1"/>
  <c r="J863" i="4"/>
  <c r="H869" i="4"/>
  <c r="J869" i="4"/>
  <c r="J875" i="4"/>
  <c r="H875" i="4"/>
  <c r="L875" i="4" s="1"/>
  <c r="J881" i="4"/>
  <c r="H881" i="4"/>
  <c r="H887" i="4"/>
  <c r="J887" i="4"/>
  <c r="J911" i="4"/>
  <c r="H911" i="4"/>
  <c r="L911" i="4" s="1"/>
  <c r="J959" i="4"/>
  <c r="L959" i="4" s="1"/>
  <c r="H959" i="4"/>
  <c r="H24" i="4"/>
  <c r="J24" i="4"/>
  <c r="J42" i="4"/>
  <c r="H42" i="4"/>
  <c r="L42" i="4" s="1"/>
  <c r="J54" i="4"/>
  <c r="H54" i="4"/>
  <c r="L54" i="4" s="1"/>
  <c r="H84" i="4"/>
  <c r="L84" i="4" s="1"/>
  <c r="J84" i="4"/>
  <c r="H102" i="4"/>
  <c r="L102" i="4" s="1"/>
  <c r="J102" i="4"/>
  <c r="J120" i="4"/>
  <c r="H120" i="4"/>
  <c r="J150" i="4"/>
  <c r="H150" i="4"/>
  <c r="L150" i="4" s="1"/>
  <c r="J174" i="4"/>
  <c r="H174" i="4"/>
  <c r="L174" i="4" s="1"/>
  <c r="J186" i="4"/>
  <c r="H186" i="4"/>
  <c r="J204" i="4"/>
  <c r="H204" i="4"/>
  <c r="L204" i="4" s="1"/>
  <c r="H222" i="4"/>
  <c r="L222" i="4" s="1"/>
  <c r="J222" i="4"/>
  <c r="J240" i="4"/>
  <c r="H240" i="4"/>
  <c r="J294" i="4"/>
  <c r="H294" i="4"/>
  <c r="L294" i="4" s="1"/>
  <c r="H306" i="4"/>
  <c r="L306" i="4" s="1"/>
  <c r="J306" i="4"/>
  <c r="J330" i="4"/>
  <c r="H330" i="4"/>
  <c r="L330" i="4" s="1"/>
  <c r="J348" i="4"/>
  <c r="H348" i="4"/>
  <c r="L348" i="4" s="1"/>
  <c r="J360" i="4"/>
  <c r="H360" i="4"/>
  <c r="J384" i="4"/>
  <c r="L384" i="4" s="1"/>
  <c r="H384" i="4"/>
  <c r="J402" i="4"/>
  <c r="H402" i="4"/>
  <c r="J414" i="4"/>
  <c r="H414" i="4"/>
  <c r="H456" i="4"/>
  <c r="J456" i="4"/>
  <c r="J462" i="4"/>
  <c r="H462" i="4"/>
  <c r="L462" i="4" s="1"/>
  <c r="J474" i="4"/>
  <c r="H474" i="4"/>
  <c r="L474" i="4" s="1"/>
  <c r="H504" i="4"/>
  <c r="L504" i="4" s="1"/>
  <c r="J504" i="4"/>
  <c r="H540" i="4"/>
  <c r="J540" i="4"/>
  <c r="J546" i="4"/>
  <c r="H546" i="4"/>
  <c r="L546" i="4" s="1"/>
  <c r="J558" i="4"/>
  <c r="H558" i="4"/>
  <c r="L558" i="4" s="1"/>
  <c r="H576" i="4"/>
  <c r="L576" i="4" s="1"/>
  <c r="J576" i="4"/>
  <c r="J594" i="4"/>
  <c r="H594" i="4"/>
  <c r="L594" i="4" s="1"/>
  <c r="L636" i="4"/>
  <c r="H654" i="4"/>
  <c r="J654" i="4"/>
  <c r="H690" i="4"/>
  <c r="J690" i="4"/>
  <c r="H696" i="4"/>
  <c r="L696" i="4" s="1"/>
  <c r="J696" i="4"/>
  <c r="J720" i="4"/>
  <c r="H720" i="4"/>
  <c r="H810" i="4"/>
  <c r="L810" i="4" s="1"/>
  <c r="J810" i="4"/>
  <c r="H822" i="4"/>
  <c r="J822" i="4"/>
  <c r="J828" i="4"/>
  <c r="H828" i="4"/>
  <c r="J840" i="4"/>
  <c r="H840" i="4"/>
  <c r="L840" i="4" s="1"/>
  <c r="H846" i="4"/>
  <c r="J846" i="4"/>
  <c r="L846" i="4" s="1"/>
  <c r="J852" i="4"/>
  <c r="H852" i="4"/>
  <c r="J870" i="4"/>
  <c r="H870" i="4"/>
  <c r="L870" i="4" s="1"/>
  <c r="J930" i="4"/>
  <c r="H930" i="4"/>
  <c r="L930" i="4" s="1"/>
  <c r="H960" i="4"/>
  <c r="J960" i="4"/>
  <c r="H72" i="4"/>
  <c r="H450" i="4"/>
  <c r="L450" i="4" s="1"/>
  <c r="J18" i="4"/>
  <c r="J17" i="4"/>
  <c r="H17" i="4"/>
  <c r="J35" i="4"/>
  <c r="H35" i="4"/>
  <c r="J47" i="4"/>
  <c r="H47" i="4"/>
  <c r="J65" i="4"/>
  <c r="L65" i="4" s="1"/>
  <c r="H65" i="4"/>
  <c r="J89" i="4"/>
  <c r="H89" i="4"/>
  <c r="J101" i="4"/>
  <c r="H101" i="4"/>
  <c r="L101" i="4" s="1"/>
  <c r="J107" i="4"/>
  <c r="H107" i="4"/>
  <c r="H125" i="4"/>
  <c r="J125" i="4"/>
  <c r="J131" i="4"/>
  <c r="H131" i="4"/>
  <c r="L131" i="4" s="1"/>
  <c r="J143" i="4"/>
  <c r="H143" i="4"/>
  <c r="H167" i="4"/>
  <c r="J167" i="4"/>
  <c r="J197" i="4"/>
  <c r="H197" i="4"/>
  <c r="L197" i="4" s="1"/>
  <c r="J221" i="4"/>
  <c r="H221" i="4"/>
  <c r="L221" i="4" s="1"/>
  <c r="J245" i="4"/>
  <c r="H245" i="4"/>
  <c r="L245" i="4" s="1"/>
  <c r="J269" i="4"/>
  <c r="H269" i="4"/>
  <c r="L269" i="4" s="1"/>
  <c r="H293" i="4"/>
  <c r="L293" i="4" s="1"/>
  <c r="J293" i="4"/>
  <c r="J317" i="4"/>
  <c r="H317" i="4"/>
  <c r="H341" i="4"/>
  <c r="J341" i="4"/>
  <c r="H383" i="4"/>
  <c r="L383" i="4" s="1"/>
  <c r="J383" i="4"/>
  <c r="J395" i="4"/>
  <c r="H395" i="4"/>
  <c r="L395" i="4" s="1"/>
  <c r="J401" i="4"/>
  <c r="H401" i="4"/>
  <c r="H419" i="4"/>
  <c r="L419" i="4" s="1"/>
  <c r="J419" i="4"/>
  <c r="H431" i="4"/>
  <c r="J431" i="4"/>
  <c r="J455" i="4"/>
  <c r="H455" i="4"/>
  <c r="J467" i="4"/>
  <c r="H467" i="4"/>
  <c r="L467" i="4" s="1"/>
  <c r="J473" i="4"/>
  <c r="H473" i="4"/>
  <c r="L473" i="4" s="1"/>
  <c r="H479" i="4"/>
  <c r="L479" i="4" s="1"/>
  <c r="J479" i="4"/>
  <c r="J485" i="4"/>
  <c r="L485" i="4" s="1"/>
  <c r="H485" i="4"/>
  <c r="J497" i="4"/>
  <c r="H497" i="4"/>
  <c r="L497" i="4" s="1"/>
  <c r="J503" i="4"/>
  <c r="H503" i="4"/>
  <c r="J515" i="4"/>
  <c r="H515" i="4"/>
  <c r="L515" i="4" s="1"/>
  <c r="J539" i="4"/>
  <c r="H539" i="4"/>
  <c r="J551" i="4"/>
  <c r="H551" i="4"/>
  <c r="L551" i="4" s="1"/>
  <c r="J581" i="4"/>
  <c r="L581" i="4" s="1"/>
  <c r="H581" i="4"/>
  <c r="J611" i="4"/>
  <c r="H611" i="4"/>
  <c r="H653" i="4"/>
  <c r="J653" i="4"/>
  <c r="H761" i="4"/>
  <c r="L761" i="4" s="1"/>
  <c r="J761" i="4"/>
  <c r="J899" i="4"/>
  <c r="H899" i="4"/>
  <c r="L899" i="4" s="1"/>
  <c r="H917" i="4"/>
  <c r="L917" i="4" s="1"/>
  <c r="J917" i="4"/>
  <c r="J923" i="4"/>
  <c r="H923" i="4"/>
  <c r="J929" i="4"/>
  <c r="H929" i="4"/>
  <c r="L929" i="4" s="1"/>
  <c r="J119" i="4"/>
  <c r="H30" i="4"/>
  <c r="J30" i="4"/>
  <c r="J48" i="4"/>
  <c r="H48" i="4"/>
  <c r="L48" i="4" s="1"/>
  <c r="J78" i="4"/>
  <c r="H78" i="4"/>
  <c r="L78" i="4" s="1"/>
  <c r="J114" i="4"/>
  <c r="L114" i="4" s="1"/>
  <c r="H114" i="4"/>
  <c r="J132" i="4"/>
  <c r="H132" i="4"/>
  <c r="L132" i="4" s="1"/>
  <c r="L168" i="4"/>
  <c r="H180" i="4"/>
  <c r="J180" i="4"/>
  <c r="J228" i="4"/>
  <c r="H228" i="4"/>
  <c r="L228" i="4" s="1"/>
  <c r="J234" i="4"/>
  <c r="H234" i="4"/>
  <c r="L234" i="4" s="1"/>
  <c r="J246" i="4"/>
  <c r="H246" i="4"/>
  <c r="L246" i="4" s="1"/>
  <c r="J264" i="4"/>
  <c r="H264" i="4"/>
  <c r="H276" i="4"/>
  <c r="J276" i="4"/>
  <c r="J300" i="4"/>
  <c r="H300" i="4"/>
  <c r="J318" i="4"/>
  <c r="H318" i="4"/>
  <c r="J354" i="4"/>
  <c r="H354" i="4"/>
  <c r="L354" i="4" s="1"/>
  <c r="J372" i="4"/>
  <c r="H372" i="4"/>
  <c r="L372" i="4" s="1"/>
  <c r="J378" i="4"/>
  <c r="H378" i="4"/>
  <c r="J390" i="4"/>
  <c r="H390" i="4"/>
  <c r="J408" i="4"/>
  <c r="H408" i="4"/>
  <c r="J426" i="4"/>
  <c r="H426" i="4"/>
  <c r="L426" i="4" s="1"/>
  <c r="J438" i="4"/>
  <c r="H438" i="4"/>
  <c r="L438" i="4" s="1"/>
  <c r="J468" i="4"/>
  <c r="H468" i="4"/>
  <c r="L468" i="4" s="1"/>
  <c r="J516" i="4"/>
  <c r="H516" i="4"/>
  <c r="J588" i="4"/>
  <c r="H588" i="4"/>
  <c r="L588" i="4" s="1"/>
  <c r="J624" i="4"/>
  <c r="H624" i="4"/>
  <c r="J660" i="4"/>
  <c r="H660" i="4"/>
  <c r="H678" i="4"/>
  <c r="L678" i="4" s="1"/>
  <c r="J678" i="4"/>
  <c r="L708" i="4"/>
  <c r="J714" i="4"/>
  <c r="L714" i="4" s="1"/>
  <c r="H714" i="4"/>
  <c r="H726" i="4"/>
  <c r="J726" i="4"/>
  <c r="J732" i="4"/>
  <c r="H732" i="4"/>
  <c r="H744" i="4"/>
  <c r="L744" i="4" s="1"/>
  <c r="J744" i="4"/>
  <c r="H768" i="4"/>
  <c r="L768" i="4" s="1"/>
  <c r="J768" i="4"/>
  <c r="H876" i="4"/>
  <c r="L876" i="4" s="1"/>
  <c r="J876" i="4"/>
  <c r="J894" i="4"/>
  <c r="L894" i="4" s="1"/>
  <c r="H894" i="4"/>
  <c r="H900" i="4"/>
  <c r="J900" i="4"/>
  <c r="J912" i="4"/>
  <c r="H912" i="4"/>
  <c r="L912" i="4" s="1"/>
  <c r="H954" i="4"/>
  <c r="J954" i="4"/>
  <c r="L954" i="4" s="1"/>
  <c r="H162" i="4"/>
  <c r="L162" i="4" s="1"/>
  <c r="J258" i="4"/>
  <c r="J552" i="4"/>
  <c r="L552" i="4" s="1"/>
  <c r="H373" i="4"/>
  <c r="L373" i="4" s="1"/>
  <c r="J373" i="4"/>
  <c r="H155" i="4"/>
  <c r="J635" i="4"/>
  <c r="J210" i="4"/>
  <c r="H324" i="4"/>
  <c r="H359" i="4"/>
  <c r="L359" i="4" s="1"/>
  <c r="H557" i="4"/>
  <c r="L557" i="4" s="1"/>
  <c r="J623" i="4"/>
  <c r="L623" i="4" s="1"/>
  <c r="J815" i="4"/>
  <c r="H443" i="4"/>
  <c r="L443" i="4" s="1"/>
  <c r="J636" i="4"/>
  <c r="H126" i="4"/>
  <c r="L126" i="4" s="1"/>
  <c r="J168" i="4"/>
  <c r="L303" i="4"/>
  <c r="H311" i="4"/>
  <c r="L311" i="4" s="1"/>
  <c r="H509" i="4"/>
  <c r="L509" i="4" s="1"/>
  <c r="L794" i="4"/>
  <c r="J797" i="4"/>
  <c r="L797" i="4" s="1"/>
  <c r="J834" i="4"/>
  <c r="L834" i="4" s="1"/>
  <c r="J893" i="4"/>
  <c r="L893" i="4" s="1"/>
  <c r="J804" i="4"/>
  <c r="L804" i="4" s="1"/>
  <c r="J77" i="4"/>
  <c r="H77" i="4"/>
  <c r="L77" i="4" s="1"/>
  <c r="J113" i="4"/>
  <c r="H113" i="4"/>
  <c r="J149" i="4"/>
  <c r="H149" i="4"/>
  <c r="J257" i="4"/>
  <c r="H257" i="4"/>
  <c r="J281" i="4"/>
  <c r="H281" i="4"/>
  <c r="L281" i="4" s="1"/>
  <c r="J329" i="4"/>
  <c r="H329" i="4"/>
  <c r="L329" i="4" s="1"/>
  <c r="J347" i="4"/>
  <c r="H347" i="4"/>
  <c r="L347" i="4" s="1"/>
  <c r="J365" i="4"/>
  <c r="L365" i="4" s="1"/>
  <c r="H365" i="4"/>
  <c r="J389" i="4"/>
  <c r="H389" i="4"/>
  <c r="J413" i="4"/>
  <c r="H413" i="4"/>
  <c r="L413" i="4" s="1"/>
  <c r="J437" i="4"/>
  <c r="H437" i="4"/>
  <c r="J461" i="4"/>
  <c r="H461" i="4"/>
  <c r="L461" i="4" s="1"/>
  <c r="H545" i="4"/>
  <c r="L545" i="4" s="1"/>
  <c r="J545" i="4"/>
  <c r="H575" i="4"/>
  <c r="L575" i="4" s="1"/>
  <c r="J575" i="4"/>
  <c r="H593" i="4"/>
  <c r="J593" i="4"/>
  <c r="J677" i="4"/>
  <c r="H677" i="4"/>
  <c r="H707" i="4"/>
  <c r="J707" i="4"/>
  <c r="J743" i="4"/>
  <c r="H743" i="4"/>
  <c r="L743" i="4" s="1"/>
  <c r="H947" i="4"/>
  <c r="L947" i="4" s="1"/>
  <c r="J947" i="4"/>
  <c r="J59" i="4"/>
  <c r="L59" i="4" s="1"/>
  <c r="H36" i="4"/>
  <c r="J36" i="4"/>
  <c r="J90" i="4"/>
  <c r="H90" i="4"/>
  <c r="J156" i="4"/>
  <c r="H156" i="4"/>
  <c r="L156" i="4" s="1"/>
  <c r="J216" i="4"/>
  <c r="H216" i="4"/>
  <c r="J312" i="4"/>
  <c r="H312" i="4"/>
  <c r="L312" i="4" s="1"/>
  <c r="J336" i="4"/>
  <c r="H336" i="4"/>
  <c r="L336" i="4" s="1"/>
  <c r="H366" i="4"/>
  <c r="J366" i="4"/>
  <c r="L366" i="4" s="1"/>
  <c r="J396" i="4"/>
  <c r="H396" i="4"/>
  <c r="J420" i="4"/>
  <c r="H420" i="4"/>
  <c r="L420" i="4" s="1"/>
  <c r="J444" i="4"/>
  <c r="H444" i="4"/>
  <c r="L444" i="4" s="1"/>
  <c r="J510" i="4"/>
  <c r="H510" i="4"/>
  <c r="J582" i="4"/>
  <c r="H582" i="4"/>
  <c r="L582" i="4" s="1"/>
  <c r="J612" i="4"/>
  <c r="H612" i="4"/>
  <c r="J618" i="4"/>
  <c r="H618" i="4"/>
  <c r="J648" i="4"/>
  <c r="H648" i="4"/>
  <c r="L648" i="4" s="1"/>
  <c r="J684" i="4"/>
  <c r="H684" i="4"/>
  <c r="J702" i="4"/>
  <c r="H702" i="4"/>
  <c r="L702" i="4" s="1"/>
  <c r="H762" i="4"/>
  <c r="L762" i="4" s="1"/>
  <c r="J762" i="4"/>
  <c r="H774" i="4"/>
  <c r="J774" i="4"/>
  <c r="H780" i="4"/>
  <c r="J780" i="4"/>
  <c r="J792" i="4"/>
  <c r="H792" i="4"/>
  <c r="J816" i="4"/>
  <c r="H816" i="4"/>
  <c r="J864" i="4"/>
  <c r="H864" i="4"/>
  <c r="L864" i="4" s="1"/>
  <c r="J749" i="4"/>
  <c r="L749" i="4" s="1"/>
  <c r="H371" i="4"/>
  <c r="L371" i="4" s="1"/>
  <c r="J924" i="4"/>
  <c r="H41" i="4"/>
  <c r="L41" i="4" s="1"/>
  <c r="H185" i="4"/>
  <c r="L185" i="4" s="1"/>
  <c r="J803" i="4"/>
  <c r="J19" i="4"/>
  <c r="H19" i="4"/>
  <c r="J31" i="4"/>
  <c r="H31" i="4"/>
  <c r="L31" i="4" s="1"/>
  <c r="J708" i="4"/>
  <c r="J750" i="4"/>
  <c r="L750" i="4" s="1"/>
  <c r="J851" i="4"/>
  <c r="L851" i="4" s="1"/>
  <c r="H888" i="4"/>
  <c r="L888" i="4" s="1"/>
  <c r="J25" i="4"/>
  <c r="H29" i="4"/>
  <c r="L29" i="4" s="1"/>
  <c r="L165" i="4"/>
  <c r="H282" i="4"/>
  <c r="L282" i="4" s="1"/>
  <c r="L403" i="4"/>
  <c r="J587" i="4"/>
  <c r="J421" i="4"/>
  <c r="H421" i="4"/>
  <c r="L421" i="4" s="1"/>
  <c r="H949" i="4"/>
  <c r="L949" i="4" s="1"/>
  <c r="J949" i="4"/>
  <c r="J127" i="4"/>
  <c r="H127" i="4"/>
  <c r="L127" i="4" s="1"/>
  <c r="J319" i="4"/>
  <c r="H319" i="4"/>
  <c r="L319" i="4" s="1"/>
  <c r="H469" i="4"/>
  <c r="L469" i="4" s="1"/>
  <c r="J469" i="4"/>
  <c r="H475" i="4"/>
  <c r="L475" i="4" s="1"/>
  <c r="J475" i="4"/>
  <c r="J481" i="4"/>
  <c r="H481" i="4"/>
  <c r="L481" i="4" s="1"/>
  <c r="J487" i="4"/>
  <c r="H487" i="4"/>
  <c r="L487" i="4" s="1"/>
  <c r="J499" i="4"/>
  <c r="L499" i="4" s="1"/>
  <c r="H499" i="4"/>
  <c r="J505" i="4"/>
  <c r="H505" i="4"/>
  <c r="L505" i="4" s="1"/>
  <c r="H511" i="4"/>
  <c r="J511" i="4"/>
  <c r="J523" i="4"/>
  <c r="H523" i="4"/>
  <c r="J535" i="4"/>
  <c r="H535" i="4"/>
  <c r="L535" i="4" s="1"/>
  <c r="J547" i="4"/>
  <c r="H547" i="4"/>
  <c r="L547" i="4" s="1"/>
  <c r="J559" i="4"/>
  <c r="L559" i="4" s="1"/>
  <c r="H559" i="4"/>
  <c r="J565" i="4"/>
  <c r="H565" i="4"/>
  <c r="L565" i="4" s="1"/>
  <c r="J589" i="4"/>
  <c r="H589" i="4"/>
  <c r="L589" i="4" s="1"/>
  <c r="H607" i="4"/>
  <c r="J607" i="4"/>
  <c r="J625" i="4"/>
  <c r="H625" i="4"/>
  <c r="L625" i="4" s="1"/>
  <c r="H655" i="4"/>
  <c r="L655" i="4" s="1"/>
  <c r="J655" i="4"/>
  <c r="J709" i="4"/>
  <c r="H709" i="4"/>
  <c r="J751" i="4"/>
  <c r="H751" i="4"/>
  <c r="L751" i="4" s="1"/>
  <c r="H799" i="4"/>
  <c r="J799" i="4"/>
  <c r="H859" i="4"/>
  <c r="J859" i="4"/>
  <c r="J955" i="4"/>
  <c r="H955" i="4"/>
  <c r="L955" i="4" s="1"/>
  <c r="H835" i="4"/>
  <c r="L835" i="4" s="1"/>
  <c r="J392" i="4"/>
  <c r="L392" i="4" s="1"/>
  <c r="J463" i="4"/>
  <c r="L463" i="4" s="1"/>
  <c r="J757" i="4"/>
  <c r="J913" i="4"/>
  <c r="J943" i="4"/>
  <c r="H943" i="4"/>
  <c r="H98" i="4"/>
  <c r="L98" i="4" s="1"/>
  <c r="L37" i="4"/>
  <c r="J43" i="4"/>
  <c r="H43" i="4"/>
  <c r="L43" i="4" s="1"/>
  <c r="J49" i="4"/>
  <c r="H49" i="4"/>
  <c r="L49" i="4" s="1"/>
  <c r="J55" i="4"/>
  <c r="H55" i="4"/>
  <c r="L55" i="4" s="1"/>
  <c r="J73" i="4"/>
  <c r="H73" i="4"/>
  <c r="J97" i="4"/>
  <c r="H97" i="4"/>
  <c r="J103" i="4"/>
  <c r="H103" i="4"/>
  <c r="L103" i="4" s="1"/>
  <c r="J121" i="4"/>
  <c r="H121" i="4"/>
  <c r="L121" i="4" s="1"/>
  <c r="H139" i="4"/>
  <c r="J139" i="4"/>
  <c r="L139" i="4" s="1"/>
  <c r="J157" i="4"/>
  <c r="H157" i="4"/>
  <c r="L157" i="4" s="1"/>
  <c r="J163" i="4"/>
  <c r="H163" i="4"/>
  <c r="L163" i="4" s="1"/>
  <c r="J169" i="4"/>
  <c r="H169" i="4"/>
  <c r="L169" i="4" s="1"/>
  <c r="J175" i="4"/>
  <c r="H175" i="4"/>
  <c r="L175" i="4" s="1"/>
  <c r="J187" i="4"/>
  <c r="H187" i="4"/>
  <c r="L187" i="4" s="1"/>
  <c r="H205" i="4"/>
  <c r="J205" i="4"/>
  <c r="J223" i="4"/>
  <c r="H223" i="4"/>
  <c r="L223" i="4" s="1"/>
  <c r="J235" i="4"/>
  <c r="H235" i="4"/>
  <c r="J247" i="4"/>
  <c r="H247" i="4"/>
  <c r="J253" i="4"/>
  <c r="H253" i="4"/>
  <c r="L253" i="4" s="1"/>
  <c r="J259" i="4"/>
  <c r="H259" i="4"/>
  <c r="L259" i="4" s="1"/>
  <c r="J271" i="4"/>
  <c r="H271" i="4"/>
  <c r="L271" i="4" s="1"/>
  <c r="J283" i="4"/>
  <c r="H283" i="4"/>
  <c r="L283" i="4" s="1"/>
  <c r="J295" i="4"/>
  <c r="H295" i="4"/>
  <c r="L295" i="4" s="1"/>
  <c r="H301" i="4"/>
  <c r="J301" i="4"/>
  <c r="H307" i="4"/>
  <c r="J307" i="4"/>
  <c r="J313" i="4"/>
  <c r="H313" i="4"/>
  <c r="L313" i="4" s="1"/>
  <c r="J325" i="4"/>
  <c r="H325" i="4"/>
  <c r="L325" i="4" s="1"/>
  <c r="H331" i="4"/>
  <c r="L331" i="4" s="1"/>
  <c r="J331" i="4"/>
  <c r="J337" i="4"/>
  <c r="H337" i="4"/>
  <c r="J343" i="4"/>
  <c r="H343" i="4"/>
  <c r="J355" i="4"/>
  <c r="H355" i="4"/>
  <c r="L355" i="4" s="1"/>
  <c r="J361" i="4"/>
  <c r="H361" i="4"/>
  <c r="L361" i="4" s="1"/>
  <c r="J385" i="4"/>
  <c r="H385" i="4"/>
  <c r="L385" i="4" s="1"/>
  <c r="J397" i="4"/>
  <c r="H397" i="4"/>
  <c r="L397" i="4" s="1"/>
  <c r="H409" i="4"/>
  <c r="J409" i="4"/>
  <c r="H433" i="4"/>
  <c r="J433" i="4"/>
  <c r="H439" i="4"/>
  <c r="L439" i="4" s="1"/>
  <c r="J439" i="4"/>
  <c r="H445" i="4"/>
  <c r="L445" i="4" s="1"/>
  <c r="J445" i="4"/>
  <c r="H451" i="4"/>
  <c r="J451" i="4"/>
  <c r="H457" i="4"/>
  <c r="L457" i="4" s="1"/>
  <c r="J457" i="4"/>
  <c r="J493" i="4"/>
  <c r="H493" i="4"/>
  <c r="J529" i="4"/>
  <c r="H529" i="4"/>
  <c r="J553" i="4"/>
  <c r="H553" i="4"/>
  <c r="L553" i="4" s="1"/>
  <c r="L571" i="4"/>
  <c r="J601" i="4"/>
  <c r="H601" i="4"/>
  <c r="L601" i="4" s="1"/>
  <c r="J613" i="4"/>
  <c r="H613" i="4"/>
  <c r="L613" i="4" s="1"/>
  <c r="J619" i="4"/>
  <c r="H619" i="4"/>
  <c r="L631" i="4"/>
  <c r="J637" i="4"/>
  <c r="H637" i="4"/>
  <c r="J649" i="4"/>
  <c r="H649" i="4"/>
  <c r="H667" i="4"/>
  <c r="L667" i="4" s="1"/>
  <c r="J667" i="4"/>
  <c r="H679" i="4"/>
  <c r="L679" i="4" s="1"/>
  <c r="J679" i="4"/>
  <c r="H685" i="4"/>
  <c r="L685" i="4" s="1"/>
  <c r="J685" i="4"/>
  <c r="J703" i="4"/>
  <c r="H703" i="4"/>
  <c r="J715" i="4"/>
  <c r="H715" i="4"/>
  <c r="L715" i="4" s="1"/>
  <c r="H721" i="4"/>
  <c r="J721" i="4"/>
  <c r="L721" i="4" s="1"/>
  <c r="J727" i="4"/>
  <c r="H727" i="4"/>
  <c r="J733" i="4"/>
  <c r="H733" i="4"/>
  <c r="L733" i="4" s="1"/>
  <c r="J739" i="4"/>
  <c r="H739" i="4"/>
  <c r="H745" i="4"/>
  <c r="J745" i="4"/>
  <c r="L757" i="4"/>
  <c r="H763" i="4"/>
  <c r="L763" i="4" s="1"/>
  <c r="J763" i="4"/>
  <c r="H769" i="4"/>
  <c r="J769" i="4"/>
  <c r="J781" i="4"/>
  <c r="H781" i="4"/>
  <c r="L781" i="4" s="1"/>
  <c r="J787" i="4"/>
  <c r="H787" i="4"/>
  <c r="L787" i="4" s="1"/>
  <c r="J793" i="4"/>
  <c r="H793" i="4"/>
  <c r="J805" i="4"/>
  <c r="H805" i="4"/>
  <c r="L805" i="4" s="1"/>
  <c r="J811" i="4"/>
  <c r="H811" i="4"/>
  <c r="J817" i="4"/>
  <c r="H817" i="4"/>
  <c r="L817" i="4" s="1"/>
  <c r="H823" i="4"/>
  <c r="L823" i="4" s="1"/>
  <c r="J823" i="4"/>
  <c r="J829" i="4"/>
  <c r="H829" i="4"/>
  <c r="L829" i="4" s="1"/>
  <c r="J841" i="4"/>
  <c r="H841" i="4"/>
  <c r="J853" i="4"/>
  <c r="H853" i="4"/>
  <c r="L853" i="4" s="1"/>
  <c r="H871" i="4"/>
  <c r="J871" i="4"/>
  <c r="H877" i="4"/>
  <c r="J877" i="4"/>
  <c r="J883" i="4"/>
  <c r="H883" i="4"/>
  <c r="L883" i="4" s="1"/>
  <c r="L889" i="4"/>
  <c r="J895" i="4"/>
  <c r="L895" i="4" s="1"/>
  <c r="H895" i="4"/>
  <c r="J901" i="4"/>
  <c r="H901" i="4"/>
  <c r="H907" i="4"/>
  <c r="J907" i="4"/>
  <c r="L913" i="4"/>
  <c r="J919" i="4"/>
  <c r="H919" i="4"/>
  <c r="L919" i="4" s="1"/>
  <c r="H931" i="4"/>
  <c r="L931" i="4" s="1"/>
  <c r="J931" i="4"/>
  <c r="J937" i="4"/>
  <c r="H937" i="4"/>
  <c r="L937" i="4" s="1"/>
  <c r="J961" i="4"/>
  <c r="H961" i="4"/>
  <c r="J391" i="4"/>
  <c r="J571" i="4"/>
  <c r="L742" i="4"/>
  <c r="L50" i="4"/>
  <c r="H199" i="4"/>
  <c r="L199" i="4" s="1"/>
  <c r="J541" i="4"/>
  <c r="L541" i="4" s="1"/>
  <c r="H14" i="4"/>
  <c r="J14" i="4"/>
  <c r="J20" i="4"/>
  <c r="H20" i="4"/>
  <c r="L20" i="4" s="1"/>
  <c r="J32" i="4"/>
  <c r="H32" i="4"/>
  <c r="L32" i="4" s="1"/>
  <c r="J62" i="4"/>
  <c r="H62" i="4"/>
  <c r="L62" i="4" s="1"/>
  <c r="J68" i="4"/>
  <c r="H68" i="4"/>
  <c r="L68" i="4" s="1"/>
  <c r="J74" i="4"/>
  <c r="H74" i="4"/>
  <c r="J80" i="4"/>
  <c r="H80" i="4"/>
  <c r="L80" i="4" s="1"/>
  <c r="J92" i="4"/>
  <c r="H92" i="4"/>
  <c r="L92" i="4" s="1"/>
  <c r="L104" i="4"/>
  <c r="J110" i="4"/>
  <c r="H110" i="4"/>
  <c r="J128" i="4"/>
  <c r="H128" i="4"/>
  <c r="L128" i="4" s="1"/>
  <c r="J146" i="4"/>
  <c r="H146" i="4"/>
  <c r="L146" i="4" s="1"/>
  <c r="J170" i="4"/>
  <c r="H170" i="4"/>
  <c r="L170" i="4" s="1"/>
  <c r="J176" i="4"/>
  <c r="H176" i="4"/>
  <c r="L176" i="4" s="1"/>
  <c r="J188" i="4"/>
  <c r="H188" i="4"/>
  <c r="L188" i="4" s="1"/>
  <c r="J194" i="4"/>
  <c r="H194" i="4"/>
  <c r="L194" i="4" s="1"/>
  <c r="J200" i="4"/>
  <c r="H200" i="4"/>
  <c r="L200" i="4" s="1"/>
  <c r="J206" i="4"/>
  <c r="H206" i="4"/>
  <c r="J212" i="4"/>
  <c r="H212" i="4"/>
  <c r="L212" i="4" s="1"/>
  <c r="J218" i="4"/>
  <c r="H218" i="4"/>
  <c r="L218" i="4" s="1"/>
  <c r="J224" i="4"/>
  <c r="H224" i="4"/>
  <c r="L224" i="4" s="1"/>
  <c r="J230" i="4"/>
  <c r="H230" i="4"/>
  <c r="L230" i="4" s="1"/>
  <c r="J236" i="4"/>
  <c r="H236" i="4"/>
  <c r="L236" i="4" s="1"/>
  <c r="J242" i="4"/>
  <c r="H242" i="4"/>
  <c r="J254" i="4"/>
  <c r="H254" i="4"/>
  <c r="H260" i="4"/>
  <c r="L260" i="4" s="1"/>
  <c r="J260" i="4"/>
  <c r="J266" i="4"/>
  <c r="H266" i="4"/>
  <c r="J272" i="4"/>
  <c r="H272" i="4"/>
  <c r="L272" i="4" s="1"/>
  <c r="J278" i="4"/>
  <c r="H278" i="4"/>
  <c r="L278" i="4" s="1"/>
  <c r="H61" i="4"/>
  <c r="L61" i="4" s="1"/>
  <c r="H109" i="4"/>
  <c r="H133" i="4"/>
  <c r="L133" i="4" s="1"/>
  <c r="H145" i="4"/>
  <c r="L145" i="4" s="1"/>
  <c r="H211" i="4"/>
  <c r="L211" i="4" s="1"/>
  <c r="J349" i="4"/>
  <c r="L349" i="4" s="1"/>
  <c r="J427" i="4"/>
  <c r="H673" i="4"/>
  <c r="L673" i="4" s="1"/>
  <c r="H925" i="4"/>
  <c r="L925" i="4" s="1"/>
  <c r="J289" i="4"/>
  <c r="L956" i="4"/>
  <c r="J44" i="4"/>
  <c r="L44" i="4" s="1"/>
  <c r="H85" i="4"/>
  <c r="L85" i="4" s="1"/>
  <c r="J164" i="4"/>
  <c r="L164" i="4" s="1"/>
  <c r="H134" i="4"/>
  <c r="H241" i="4"/>
  <c r="L241" i="4" s="1"/>
  <c r="H265" i="4"/>
  <c r="L265" i="4" s="1"/>
  <c r="H277" i="4"/>
  <c r="L277" i="4" s="1"/>
  <c r="J577" i="4"/>
  <c r="H595" i="4"/>
  <c r="H643" i="4"/>
  <c r="H661" i="4"/>
  <c r="H379" i="4"/>
  <c r="L379" i="4" s="1"/>
  <c r="L424" i="4"/>
  <c r="J691" i="4"/>
  <c r="H775" i="4"/>
  <c r="L775" i="4" s="1"/>
  <c r="J290" i="4"/>
  <c r="H290" i="4"/>
  <c r="L290" i="4" s="1"/>
  <c r="L296" i="4"/>
  <c r="J302" i="4"/>
  <c r="H302" i="4"/>
  <c r="J320" i="4"/>
  <c r="H320" i="4"/>
  <c r="L320" i="4" s="1"/>
  <c r="H326" i="4"/>
  <c r="J326" i="4"/>
  <c r="H344" i="4"/>
  <c r="J344" i="4"/>
  <c r="L350" i="4"/>
  <c r="J362" i="4"/>
  <c r="H362" i="4"/>
  <c r="L362" i="4" s="1"/>
  <c r="L428" i="4"/>
  <c r="J434" i="4"/>
  <c r="H434" i="4"/>
  <c r="J458" i="4"/>
  <c r="H458" i="4"/>
  <c r="J482" i="4"/>
  <c r="H482" i="4"/>
  <c r="J488" i="4"/>
  <c r="H488" i="4"/>
  <c r="L488" i="4" s="1"/>
  <c r="J500" i="4"/>
  <c r="H500" i="4"/>
  <c r="L500" i="4" s="1"/>
  <c r="J518" i="4"/>
  <c r="H518" i="4"/>
  <c r="J536" i="4"/>
  <c r="L536" i="4" s="1"/>
  <c r="H536" i="4"/>
  <c r="J548" i="4"/>
  <c r="H548" i="4"/>
  <c r="J566" i="4"/>
  <c r="H566" i="4"/>
  <c r="L566" i="4" s="1"/>
  <c r="J578" i="4"/>
  <c r="H578" i="4"/>
  <c r="L590" i="4"/>
  <c r="H596" i="4"/>
  <c r="L596" i="4" s="1"/>
  <c r="J596" i="4"/>
  <c r="H626" i="4"/>
  <c r="J626" i="4"/>
  <c r="H656" i="4"/>
  <c r="L656" i="4" s="1"/>
  <c r="J656" i="4"/>
  <c r="J668" i="4"/>
  <c r="H668" i="4"/>
  <c r="J674" i="4"/>
  <c r="H674" i="4"/>
  <c r="L674" i="4" s="1"/>
  <c r="J710" i="4"/>
  <c r="H710" i="4"/>
  <c r="L710" i="4" s="1"/>
  <c r="J740" i="4"/>
  <c r="H740" i="4"/>
  <c r="L740" i="4" s="1"/>
  <c r="H770" i="4"/>
  <c r="J770" i="4"/>
  <c r="H806" i="4"/>
  <c r="J806" i="4"/>
  <c r="J830" i="4"/>
  <c r="H830" i="4"/>
  <c r="J836" i="4"/>
  <c r="H836" i="4"/>
  <c r="L836" i="4" s="1"/>
  <c r="J842" i="4"/>
  <c r="H842" i="4"/>
  <c r="L842" i="4" s="1"/>
  <c r="H848" i="4"/>
  <c r="L848" i="4" s="1"/>
  <c r="J848" i="4"/>
  <c r="L854" i="4"/>
  <c r="H860" i="4"/>
  <c r="J860" i="4"/>
  <c r="J878" i="4"/>
  <c r="H878" i="4"/>
  <c r="L878" i="4" s="1"/>
  <c r="J890" i="4"/>
  <c r="H890" i="4"/>
  <c r="L890" i="4" s="1"/>
  <c r="H938" i="4"/>
  <c r="J938" i="4"/>
  <c r="L297" i="4"/>
  <c r="J452" i="4"/>
  <c r="L452" i="4" s="1"/>
  <c r="J722" i="4"/>
  <c r="L722" i="4" s="1"/>
  <c r="H914" i="4"/>
  <c r="H926" i="4"/>
  <c r="L926" i="4" s="1"/>
  <c r="H950" i="4"/>
  <c r="L238" i="4"/>
  <c r="L526" i="4"/>
  <c r="H572" i="4"/>
  <c r="L572" i="4" s="1"/>
  <c r="H662" i="4"/>
  <c r="L662" i="4" s="1"/>
  <c r="H788" i="4"/>
  <c r="L788" i="4" s="1"/>
  <c r="L333" i="4"/>
  <c r="L729" i="4"/>
  <c r="L879" i="4"/>
  <c r="L21" i="4"/>
  <c r="J338" i="4"/>
  <c r="H446" i="4"/>
  <c r="L446" i="4" s="1"/>
  <c r="L597" i="4"/>
  <c r="H698" i="4"/>
  <c r="H764" i="4"/>
  <c r="L764" i="4" s="1"/>
  <c r="H776" i="4"/>
  <c r="H314" i="4"/>
  <c r="L314" i="4" s="1"/>
  <c r="H638" i="4"/>
  <c r="L638" i="4" s="1"/>
  <c r="H686" i="4"/>
  <c r="L686" i="4" s="1"/>
  <c r="J752" i="4"/>
  <c r="L752" i="4" s="1"/>
  <c r="H800" i="4"/>
  <c r="L800" i="4" s="1"/>
  <c r="H824" i="4"/>
  <c r="L824" i="4" s="1"/>
  <c r="H866" i="4"/>
  <c r="L866" i="4" s="1"/>
  <c r="L70" i="4"/>
  <c r="L370" i="4"/>
  <c r="L382" i="4"/>
  <c r="H386" i="4"/>
  <c r="L386" i="4" s="1"/>
  <c r="L418" i="4"/>
  <c r="H422" i="4"/>
  <c r="L422" i="4" s="1"/>
  <c r="J650" i="4"/>
  <c r="L650" i="4" s="1"/>
  <c r="L603" i="4"/>
  <c r="L915" i="4"/>
  <c r="H9" i="4"/>
  <c r="J9" i="4"/>
  <c r="J243" i="4"/>
  <c r="H243" i="4"/>
  <c r="J249" i="4"/>
  <c r="H249" i="4"/>
  <c r="J315" i="4"/>
  <c r="H315" i="4"/>
  <c r="L315" i="4" s="1"/>
  <c r="J375" i="4"/>
  <c r="H375" i="4"/>
  <c r="L375" i="4" s="1"/>
  <c r="J381" i="4"/>
  <c r="H381" i="4"/>
  <c r="L381" i="4" s="1"/>
  <c r="J387" i="4"/>
  <c r="H387" i="4"/>
  <c r="L387" i="4" s="1"/>
  <c r="J393" i="4"/>
  <c r="H393" i="4"/>
  <c r="J399" i="4"/>
  <c r="H399" i="4"/>
  <c r="J405" i="4"/>
  <c r="H405" i="4"/>
  <c r="J411" i="4"/>
  <c r="H411" i="4"/>
  <c r="J417" i="4"/>
  <c r="H417" i="4"/>
  <c r="L417" i="4" s="1"/>
  <c r="J423" i="4"/>
  <c r="H423" i="4"/>
  <c r="L423" i="4" s="1"/>
  <c r="J429" i="4"/>
  <c r="H429" i="4"/>
  <c r="L453" i="4"/>
  <c r="J459" i="4"/>
  <c r="H459" i="4"/>
  <c r="L459" i="4" s="1"/>
  <c r="L519" i="4"/>
  <c r="J561" i="4"/>
  <c r="H561" i="4"/>
  <c r="J579" i="4"/>
  <c r="H579" i="4"/>
  <c r="L579" i="4" s="1"/>
  <c r="J633" i="4"/>
  <c r="H633" i="4"/>
  <c r="J657" i="4"/>
  <c r="H657" i="4"/>
  <c r="L657" i="4" s="1"/>
  <c r="J675" i="4"/>
  <c r="H675" i="4"/>
  <c r="H687" i="4"/>
  <c r="J687" i="4"/>
  <c r="J741" i="4"/>
  <c r="H741" i="4"/>
  <c r="L741" i="4" s="1"/>
  <c r="H753" i="4"/>
  <c r="J753" i="4"/>
  <c r="L753" i="4" s="1"/>
  <c r="J783" i="4"/>
  <c r="H783" i="4"/>
  <c r="L783" i="4" s="1"/>
  <c r="J819" i="4"/>
  <c r="H819" i="4"/>
  <c r="L819" i="4" s="1"/>
  <c r="J825" i="4"/>
  <c r="H825" i="4"/>
  <c r="L825" i="4" s="1"/>
  <c r="J849" i="4"/>
  <c r="H849" i="4"/>
  <c r="L849" i="4" s="1"/>
  <c r="J867" i="4"/>
  <c r="H867" i="4"/>
  <c r="L867" i="4" s="1"/>
  <c r="J873" i="4"/>
  <c r="H873" i="4"/>
  <c r="L873" i="4" s="1"/>
  <c r="L885" i="4"/>
  <c r="J897" i="4"/>
  <c r="L897" i="4" s="1"/>
  <c r="H897" i="4"/>
  <c r="L903" i="4"/>
  <c r="J927" i="4"/>
  <c r="H927" i="4"/>
  <c r="H945" i="4"/>
  <c r="J945" i="4"/>
  <c r="J951" i="4"/>
  <c r="H951" i="4"/>
  <c r="L951" i="4" s="1"/>
  <c r="J963" i="4"/>
  <c r="H963" i="4"/>
  <c r="H117" i="4"/>
  <c r="L117" i="4" s="1"/>
  <c r="H309" i="4"/>
  <c r="L309" i="4" s="1"/>
  <c r="H369" i="4"/>
  <c r="H435" i="4"/>
  <c r="H525" i="4"/>
  <c r="H543" i="4"/>
  <c r="L543" i="4" s="1"/>
  <c r="H555" i="4"/>
  <c r="H693" i="4"/>
  <c r="L693" i="4" s="1"/>
  <c r="H711" i="4"/>
  <c r="L711" i="4" s="1"/>
  <c r="H789" i="4"/>
  <c r="L789" i="4" s="1"/>
  <c r="H837" i="4"/>
  <c r="L837" i="4" s="1"/>
  <c r="H909" i="4"/>
  <c r="L909" i="4" s="1"/>
  <c r="L147" i="4"/>
  <c r="L225" i="4"/>
  <c r="L957" i="4"/>
  <c r="H27" i="4"/>
  <c r="L27" i="4" s="1"/>
  <c r="H87" i="4"/>
  <c r="L124" i="4"/>
  <c r="L292" i="4"/>
  <c r="H645" i="4"/>
  <c r="L645" i="4" s="1"/>
  <c r="L934" i="4"/>
  <c r="L502" i="4"/>
  <c r="L664" i="4"/>
  <c r="L304" i="4"/>
  <c r="L544" i="4"/>
  <c r="L712" i="4"/>
  <c r="L718" i="4"/>
  <c r="L724" i="4"/>
  <c r="L460" i="4"/>
  <c r="L466" i="4"/>
  <c r="L490" i="4"/>
  <c r="L517" i="4"/>
  <c r="L844" i="4"/>
  <c r="L960" i="4"/>
  <c r="L963" i="4"/>
  <c r="L944" i="4"/>
  <c r="L250" i="4"/>
  <c r="L318" i="4"/>
  <c r="L324" i="4"/>
  <c r="L886" i="4"/>
  <c r="L69" i="4"/>
  <c r="L548" i="4"/>
  <c r="L732" i="4"/>
  <c r="L803" i="4"/>
  <c r="L928" i="4"/>
  <c r="L72" i="4"/>
  <c r="L81" i="4"/>
  <c r="L109" i="4"/>
  <c r="L155" i="4"/>
  <c r="L227" i="4"/>
  <c r="L958" i="4"/>
  <c r="L301" i="4"/>
  <c r="L624" i="4"/>
  <c r="L661" i="4"/>
  <c r="L770" i="4"/>
  <c r="L880" i="4"/>
  <c r="L887" i="4"/>
  <c r="L22" i="4"/>
  <c r="L25" i="4"/>
  <c r="L28" i="4"/>
  <c r="L45" i="4"/>
  <c r="L67" i="4"/>
  <c r="L201" i="4"/>
  <c r="L207" i="4"/>
  <c r="L210" i="4"/>
  <c r="L216" i="4"/>
  <c r="L219" i="4"/>
  <c r="L251" i="4"/>
  <c r="L287" i="4"/>
  <c r="L322" i="4"/>
  <c r="L328" i="4"/>
  <c r="L340" i="4"/>
  <c r="L368" i="4"/>
  <c r="L639" i="4"/>
  <c r="L643" i="4"/>
  <c r="L646" i="4"/>
  <c r="L683" i="4"/>
  <c r="L798" i="4"/>
  <c r="L855" i="4"/>
  <c r="L859" i="4"/>
  <c r="L862" i="4"/>
  <c r="L73" i="4"/>
  <c r="L82" i="4"/>
  <c r="L116" i="4"/>
  <c r="L727" i="4"/>
  <c r="L730" i="4"/>
  <c r="L88" i="4"/>
  <c r="L652" i="4"/>
  <c r="L390" i="4"/>
  <c r="L399" i="4"/>
  <c r="L408" i="4"/>
  <c r="L414" i="4"/>
  <c r="L640" i="4"/>
  <c r="L644" i="4"/>
  <c r="L700" i="4"/>
  <c r="L901" i="4"/>
  <c r="L950" i="4"/>
  <c r="L964" i="4"/>
  <c r="L243" i="4"/>
  <c r="L410" i="4"/>
  <c r="L746" i="4"/>
  <c r="L900" i="4"/>
  <c r="L916" i="4"/>
  <c r="L35" i="4"/>
  <c r="L178" i="4"/>
  <c r="L285" i="4"/>
  <c r="L299" i="4"/>
  <c r="L305" i="4"/>
  <c r="L554" i="4"/>
  <c r="L567" i="4"/>
  <c r="L654" i="4"/>
  <c r="L704" i="4"/>
  <c r="L759" i="4"/>
  <c r="L815" i="4"/>
  <c r="L828" i="4"/>
  <c r="L920" i="4"/>
  <c r="L47" i="4"/>
  <c r="L190" i="4"/>
  <c r="L229" i="4"/>
  <c r="L262" i="4"/>
  <c r="L274" i="4"/>
  <c r="L338" i="4"/>
  <c r="L351" i="4"/>
  <c r="L369" i="4"/>
  <c r="L441" i="4"/>
  <c r="L470" i="4"/>
  <c r="L482" i="4"/>
  <c r="L498" i="4"/>
  <c r="L501" i="4"/>
  <c r="L549" i="4"/>
  <c r="L609" i="4"/>
  <c r="L612" i="4"/>
  <c r="L615" i="4"/>
  <c r="L618" i="4"/>
  <c r="L651" i="4"/>
  <c r="L670" i="4"/>
  <c r="L676" i="4"/>
  <c r="L698" i="4"/>
  <c r="L701" i="4"/>
  <c r="L728" i="4"/>
  <c r="L769" i="4"/>
  <c r="L772" i="4"/>
  <c r="L796" i="4"/>
  <c r="L856" i="4"/>
  <c r="L962" i="4"/>
  <c r="J8" i="4"/>
  <c r="H8" i="4"/>
  <c r="L8" i="4" s="1"/>
  <c r="J564" i="4"/>
  <c r="L564" i="4" s="1"/>
  <c r="J756" i="4"/>
  <c r="L756" i="4" s="1"/>
  <c r="L816" i="4"/>
  <c r="L36" i="4"/>
  <c r="L39" i="4"/>
  <c r="L140" i="4"/>
  <c r="L231" i="4"/>
  <c r="L237" i="4"/>
  <c r="H342" i="4"/>
  <c r="L342" i="4" s="1"/>
  <c r="L378" i="4"/>
  <c r="L561" i="4"/>
  <c r="L910" i="4"/>
  <c r="L134" i="4"/>
  <c r="H606" i="4"/>
  <c r="L606" i="4" s="1"/>
  <c r="H60" i="4"/>
  <c r="L60" i="4" s="1"/>
  <c r="L63" i="4"/>
  <c r="L66" i="4"/>
  <c r="J108" i="4"/>
  <c r="L108" i="4" s="1"/>
  <c r="L111" i="4"/>
  <c r="L427" i="4"/>
  <c r="H486" i="4"/>
  <c r="L486" i="4" s="1"/>
  <c r="L489" i="4"/>
  <c r="H492" i="4"/>
  <c r="L492" i="4" s="1"/>
  <c r="L495" i="4"/>
  <c r="L512" i="4"/>
  <c r="L518" i="4"/>
  <c r="H600" i="4"/>
  <c r="L600" i="4" s="1"/>
  <c r="J642" i="4"/>
  <c r="L861" i="4"/>
  <c r="H935" i="4"/>
  <c r="J935" i="4"/>
  <c r="H725" i="4"/>
  <c r="J725" i="4"/>
  <c r="J666" i="4"/>
  <c r="H666" i="4"/>
  <c r="L666" i="4" s="1"/>
  <c r="H528" i="4"/>
  <c r="J528" i="4"/>
  <c r="J288" i="4"/>
  <c r="H288" i="4"/>
  <c r="L288" i="4" s="1"/>
  <c r="J198" i="4"/>
  <c r="H198" i="4"/>
  <c r="J144" i="4"/>
  <c r="H144" i="4"/>
  <c r="L464" i="4"/>
  <c r="H942" i="4"/>
  <c r="J942" i="4"/>
  <c r="H905" i="4"/>
  <c r="J905" i="4"/>
  <c r="H882" i="4"/>
  <c r="J882" i="4"/>
  <c r="H599" i="4"/>
  <c r="J599" i="4"/>
  <c r="H563" i="4"/>
  <c r="J563" i="4"/>
  <c r="H527" i="4"/>
  <c r="J527" i="4"/>
  <c r="J941" i="4"/>
  <c r="H941" i="4"/>
  <c r="L881" i="4"/>
  <c r="J821" i="4"/>
  <c r="H821" i="4"/>
  <c r="L821" i="4" s="1"/>
  <c r="L642" i="4"/>
  <c r="H534" i="4"/>
  <c r="J534" i="4"/>
  <c r="L447" i="4"/>
  <c r="L154" i="4"/>
  <c r="L160" i="4"/>
  <c r="L172" i="4"/>
  <c r="L202" i="4"/>
  <c r="L256" i="4"/>
  <c r="L356" i="4"/>
  <c r="L406" i="4"/>
  <c r="J858" i="4"/>
  <c r="L858" i="4" s="1"/>
  <c r="H906" i="4"/>
  <c r="J906" i="4"/>
  <c r="J432" i="4"/>
  <c r="L432" i="4" s="1"/>
  <c r="H12" i="4"/>
  <c r="J12" i="4"/>
  <c r="L300" i="4"/>
  <c r="J570" i="4"/>
  <c r="L570" i="4" s="1"/>
  <c r="J252" i="4"/>
  <c r="L252" i="4" s="1"/>
  <c r="L550" i="4"/>
  <c r="L19" i="4"/>
  <c r="L389" i="4"/>
  <c r="L398" i="4"/>
  <c r="L529" i="4"/>
  <c r="L532" i="4"/>
  <c r="J689" i="4"/>
  <c r="L689" i="4" s="1"/>
  <c r="L125" i="4"/>
  <c r="L242" i="4"/>
  <c r="L478" i="4"/>
  <c r="L677" i="4"/>
  <c r="L705" i="4"/>
  <c r="L786" i="4"/>
  <c r="L18" i="4"/>
  <c r="L30" i="4"/>
  <c r="L38" i="4"/>
  <c r="L76" i="4"/>
  <c r="L79" i="4"/>
  <c r="L91" i="4"/>
  <c r="L94" i="4"/>
  <c r="L97" i="4"/>
  <c r="L100" i="4"/>
  <c r="L119" i="4"/>
  <c r="L122" i="4"/>
  <c r="L142" i="4"/>
  <c r="L217" i="4"/>
  <c r="L244" i="4"/>
  <c r="L270" i="4"/>
  <c r="L321" i="4"/>
  <c r="L332" i="4"/>
  <c r="L341" i="4"/>
  <c r="L344" i="4"/>
  <c r="L458" i="4"/>
  <c r="L483" i="4"/>
  <c r="L537" i="4"/>
  <c r="L555" i="4"/>
  <c r="H659" i="4"/>
  <c r="L659" i="4" s="1"/>
  <c r="H738" i="4"/>
  <c r="L738" i="4" s="1"/>
  <c r="L771" i="4"/>
  <c r="L774" i="4"/>
  <c r="L872" i="4"/>
  <c r="L690" i="4"/>
  <c r="L593" i="4"/>
  <c r="L89" i="4"/>
  <c r="L180" i="4"/>
  <c r="H192" i="4"/>
  <c r="L192" i="4" s="1"/>
  <c r="H672" i="4"/>
  <c r="L672" i="4" s="1"/>
  <c r="L634" i="4"/>
  <c r="L74" i="4"/>
  <c r="L339" i="4"/>
  <c r="L580" i="4"/>
  <c r="L660" i="4"/>
  <c r="L684" i="4"/>
  <c r="L58" i="4"/>
  <c r="L106" i="4"/>
  <c r="J138" i="4"/>
  <c r="L138" i="4" s="1"/>
  <c r="L186" i="4"/>
  <c r="L208" i="4"/>
  <c r="L213" i="4"/>
  <c r="L235" i="4"/>
  <c r="L254" i="4"/>
  <c r="L257" i="4"/>
  <c r="L291" i="4"/>
  <c r="L317" i="4"/>
  <c r="L436" i="4"/>
  <c r="H533" i="4"/>
  <c r="L533" i="4" s="1"/>
  <c r="L562" i="4"/>
  <c r="L595" i="4"/>
  <c r="L598" i="4"/>
  <c r="L607" i="4"/>
  <c r="L610" i="4"/>
  <c r="L616" i="4"/>
  <c r="L669" i="4"/>
  <c r="L748" i="4"/>
  <c r="L760" i="4"/>
  <c r="L826" i="4"/>
  <c r="L539" i="4"/>
  <c r="L402" i="4"/>
  <c r="L508" i="4"/>
  <c r="L635" i="4"/>
  <c r="L703" i="4"/>
  <c r="J731" i="4"/>
  <c r="L731" i="4" s="1"/>
  <c r="L734" i="4"/>
  <c r="L791" i="4"/>
  <c r="L802" i="4"/>
  <c r="L871" i="4"/>
  <c r="L75" i="4"/>
  <c r="L87" i="4"/>
  <c r="L90" i="4"/>
  <c r="L93" i="4"/>
  <c r="H96" i="4"/>
  <c r="L96" i="4" s="1"/>
  <c r="L99" i="4"/>
  <c r="L115" i="4"/>
  <c r="L118" i="4"/>
  <c r="L158" i="4"/>
  <c r="L266" i="4"/>
  <c r="L323" i="4"/>
  <c r="L337" i="4"/>
  <c r="L343" i="4"/>
  <c r="L357" i="4"/>
  <c r="L396" i="4"/>
  <c r="L431" i="4"/>
  <c r="L451" i="4"/>
  <c r="L454" i="4"/>
  <c r="L584" i="4"/>
  <c r="H630" i="4"/>
  <c r="L630" i="4" s="1"/>
  <c r="L691" i="4"/>
  <c r="L720" i="4"/>
  <c r="L737" i="4"/>
  <c r="H948" i="4"/>
  <c r="L948" i="4" s="1"/>
  <c r="J953" i="4"/>
  <c r="H953" i="4"/>
  <c r="L653" i="4"/>
  <c r="H522" i="4"/>
  <c r="L522" i="4" s="1"/>
  <c r="J569" i="4"/>
  <c r="L569" i="4" s="1"/>
  <c r="H605" i="4"/>
  <c r="L605" i="4" s="1"/>
  <c r="J641" i="4"/>
  <c r="L641" i="4" s="1"/>
  <c r="L773" i="4"/>
  <c r="L51" i="4"/>
  <c r="L56" i="4"/>
  <c r="L130" i="4"/>
  <c r="L153" i="4"/>
  <c r="L184" i="4"/>
  <c r="L249" i="4"/>
  <c r="L255" i="4"/>
  <c r="L258" i="4"/>
  <c r="L261" i="4"/>
  <c r="L264" i="4"/>
  <c r="L310" i="4"/>
  <c r="L352" i="4"/>
  <c r="L363" i="4"/>
  <c r="L388" i="4"/>
  <c r="L391" i="4"/>
  <c r="L405" i="4"/>
  <c r="L411" i="4"/>
  <c r="L437" i="4"/>
  <c r="L525" i="4"/>
  <c r="L531" i="4"/>
  <c r="L608" i="4"/>
  <c r="L611" i="4"/>
  <c r="L614" i="4"/>
  <c r="H809" i="4"/>
  <c r="L809" i="4" s="1"/>
  <c r="L827" i="4"/>
  <c r="L830" i="4"/>
  <c r="J857" i="4"/>
  <c r="L857" i="4" s="1"/>
  <c r="J918" i="4"/>
  <c r="L918" i="4" s="1"/>
  <c r="L927" i="4"/>
  <c r="L811" i="4"/>
  <c r="L814" i="4"/>
  <c r="L921" i="4"/>
  <c r="L924" i="4"/>
  <c r="L268" i="4"/>
  <c r="L380" i="4"/>
  <c r="L400" i="4"/>
  <c r="L429" i="4"/>
  <c r="L442" i="4"/>
  <c r="L448" i="4"/>
  <c r="L476" i="4"/>
  <c r="L493" i="4"/>
  <c r="L496" i="4"/>
  <c r="L510" i="4"/>
  <c r="L520" i="4"/>
  <c r="L542" i="4"/>
  <c r="L585" i="4"/>
  <c r="L602" i="4"/>
  <c r="L637" i="4"/>
  <c r="L692" i="4"/>
  <c r="L939" i="4"/>
  <c r="H11" i="4"/>
  <c r="J11" i="4"/>
  <c r="L11" i="4" s="1"/>
  <c r="L675" i="4"/>
  <c r="L758" i="4"/>
  <c r="L776" i="4"/>
  <c r="L782" i="4"/>
  <c r="L820" i="4"/>
  <c r="L852" i="4"/>
  <c r="L860" i="4"/>
  <c r="L908" i="4"/>
  <c r="L407" i="4"/>
  <c r="L416" i="4"/>
  <c r="L435" i="4"/>
  <c r="L440" i="4"/>
  <c r="L455" i="4"/>
  <c r="L494" i="4"/>
  <c r="L503" i="4"/>
  <c r="L530" i="4"/>
  <c r="L723" i="4"/>
  <c r="L813" i="4"/>
  <c r="L838" i="4"/>
  <c r="L841" i="4"/>
  <c r="L850" i="4"/>
  <c r="L914" i="4"/>
  <c r="L923" i="4"/>
  <c r="L940" i="4"/>
  <c r="L943" i="4"/>
  <c r="L946" i="4"/>
  <c r="D108" i="5"/>
  <c r="J25" i="6"/>
  <c r="J36" i="6"/>
  <c r="K26" i="6"/>
  <c r="J37" i="6"/>
  <c r="J49" i="6"/>
  <c r="K62" i="6"/>
  <c r="K80" i="6"/>
  <c r="K133" i="6"/>
  <c r="L133" i="6" s="1"/>
  <c r="H112" i="6" a="1"/>
  <c r="H112" i="6" s="1"/>
  <c r="J27" i="6"/>
  <c r="L27" i="6" s="1"/>
  <c r="K37" i="6"/>
  <c r="K49" i="6"/>
  <c r="L49" i="6" s="1"/>
  <c r="J63" i="6"/>
  <c r="K81" i="6"/>
  <c r="J126" i="6"/>
  <c r="J134" i="6"/>
  <c r="K27" i="6"/>
  <c r="J38" i="6"/>
  <c r="J50" i="6"/>
  <c r="K63" i="6"/>
  <c r="K126" i="6"/>
  <c r="K134" i="6"/>
  <c r="J102" i="6"/>
  <c r="K25" i="6"/>
  <c r="K36" i="6"/>
  <c r="J48" i="6"/>
  <c r="J62" i="6"/>
  <c r="K79" i="6"/>
  <c r="H73" i="6" a="1"/>
  <c r="H73" i="6" s="1"/>
  <c r="J28" i="6"/>
  <c r="L28" i="6" s="1"/>
  <c r="K38" i="6"/>
  <c r="K50" i="6"/>
  <c r="K64" i="6"/>
  <c r="J127" i="6"/>
  <c r="L127" i="6" s="1"/>
  <c r="H8" i="6" a="1"/>
  <c r="H8" i="6" s="1"/>
  <c r="I8" i="6" s="1"/>
  <c r="K30" i="6"/>
  <c r="L30" i="6" s="1"/>
  <c r="J103" i="6"/>
  <c r="K23" i="6"/>
  <c r="K42" i="6"/>
  <c r="L42" i="6" s="1"/>
  <c r="K104" i="6"/>
  <c r="H34" i="6" a="1"/>
  <c r="H34" i="6" s="1"/>
  <c r="I34" i="6" s="1"/>
  <c r="J24" i="6"/>
  <c r="L24" i="6" s="1"/>
  <c r="J35" i="6"/>
  <c r="J43" i="6"/>
  <c r="K106" i="6"/>
  <c r="H99" i="6" a="1"/>
  <c r="H99" i="6" s="1"/>
  <c r="K99" i="6" s="1"/>
  <c r="K35" i="6"/>
  <c r="K43" i="6"/>
  <c r="J61" i="6"/>
  <c r="L61" i="6" s="1"/>
  <c r="K131" i="6"/>
  <c r="L13" i="4"/>
  <c r="AX12" i="7"/>
  <c r="AY12" i="7" s="1" a="1"/>
  <c r="AY12" i="7" s="1"/>
  <c r="AW15" i="7"/>
  <c r="AW18" i="7"/>
  <c r="AW13" i="7"/>
  <c r="AW14" i="7"/>
  <c r="AW16" i="7"/>
  <c r="AW17" i="7"/>
  <c r="AW19" i="7"/>
  <c r="A19" i="7"/>
  <c r="A16" i="7"/>
  <c r="A17" i="7"/>
  <c r="A14" i="7"/>
  <c r="A15" i="7"/>
  <c r="B12" i="7"/>
  <c r="A12" i="7" s="1"/>
  <c r="A13" i="7"/>
  <c r="BC12" i="7"/>
  <c r="BE12" i="7" a="1"/>
  <c r="BE12" i="7" s="1"/>
  <c r="AQ12" i="7"/>
  <c r="AS12" i="7" a="1"/>
  <c r="AS12" i="7" s="1"/>
  <c r="AM12" i="7" a="1"/>
  <c r="AM12" i="7" s="1"/>
  <c r="AK12" i="7"/>
  <c r="AG12" i="7" a="1"/>
  <c r="AG12" i="7" s="1"/>
  <c r="AE12" i="7"/>
  <c r="Y12" i="7"/>
  <c r="AA12" i="7" a="1"/>
  <c r="AA12" i="7" s="1"/>
  <c r="S12" i="7"/>
  <c r="U12" i="7" a="1"/>
  <c r="U12" i="7" s="1"/>
  <c r="O12" i="7" a="1"/>
  <c r="O12" i="7" s="1"/>
  <c r="M12" i="7"/>
  <c r="I12" i="7" a="1"/>
  <c r="I12" i="7" s="1"/>
  <c r="G12" i="7"/>
  <c r="H19" i="5"/>
  <c r="H21" i="6"/>
  <c r="I21" i="6" s="1"/>
  <c r="K22" i="6"/>
  <c r="G22" i="6"/>
  <c r="J22" i="6"/>
  <c r="F19" i="5"/>
  <c r="I125" i="6"/>
  <c r="G125" i="6"/>
  <c r="G112" i="6"/>
  <c r="I112" i="6"/>
  <c r="I99" i="6"/>
  <c r="G99" i="6"/>
  <c r="I86" i="6"/>
  <c r="G86" i="6"/>
  <c r="I73" i="6"/>
  <c r="G73" i="6"/>
  <c r="I60" i="6"/>
  <c r="K60" i="6"/>
  <c r="G60" i="6"/>
  <c r="I47" i="6"/>
  <c r="G47" i="6"/>
  <c r="E9" i="5"/>
  <c r="E27" i="5" s="1"/>
  <c r="E60" i="5" s="1"/>
  <c r="L39" i="6"/>
  <c r="L128" i="6"/>
  <c r="L130" i="6"/>
  <c r="G9" i="6"/>
  <c r="L55" i="6"/>
  <c r="L65" i="6"/>
  <c r="L29" i="6"/>
  <c r="L132" i="6"/>
  <c r="F61" i="5"/>
  <c r="L129" i="6"/>
  <c r="K14" i="6"/>
  <c r="L14" i="6" s="1"/>
  <c r="D7" i="5"/>
  <c r="D25" i="5" s="1"/>
  <c r="D10" i="5"/>
  <c r="D28" i="5" s="1"/>
  <c r="K11" i="6"/>
  <c r="J17" i="6"/>
  <c r="D37" i="7"/>
  <c r="D12" i="5"/>
  <c r="D30" i="5" s="1"/>
  <c r="E13" i="7"/>
  <c r="K13" i="6"/>
  <c r="L41" i="6"/>
  <c r="F18" i="5"/>
  <c r="B34" i="6" s="1"/>
  <c r="J60" i="6"/>
  <c r="J34" i="5"/>
  <c r="G94" i="5"/>
  <c r="G81" i="5"/>
  <c r="G40" i="5"/>
  <c r="G92" i="5"/>
  <c r="G103" i="5"/>
  <c r="G100" i="5"/>
  <c r="G97" i="5"/>
  <c r="G75" i="5"/>
  <c r="G91" i="5"/>
  <c r="G79" i="5"/>
  <c r="G52" i="5"/>
  <c r="G41" i="5"/>
  <c r="G107" i="5"/>
  <c r="G93" i="5"/>
  <c r="G39" i="5"/>
  <c r="G21" i="5"/>
  <c r="G9" i="5"/>
  <c r="G54" i="5"/>
  <c r="G46" i="5"/>
  <c r="G49" i="5"/>
  <c r="G99" i="5"/>
  <c r="G85" i="5"/>
  <c r="G50" i="5"/>
  <c r="G42" i="5"/>
  <c r="G74" i="5"/>
  <c r="G13" i="5"/>
  <c r="G96" i="5"/>
  <c r="G89" i="5"/>
  <c r="G16" i="5"/>
  <c r="G8" i="5"/>
  <c r="G23" i="5"/>
  <c r="G105" i="5"/>
  <c r="G56" i="5"/>
  <c r="G95" i="5"/>
  <c r="G82" i="5"/>
  <c r="G78" i="5"/>
  <c r="G47" i="5"/>
  <c r="G90" i="5"/>
  <c r="G15" i="5"/>
  <c r="G77" i="5"/>
  <c r="G73" i="5"/>
  <c r="G44" i="5"/>
  <c r="G76" i="5"/>
  <c r="G80" i="5"/>
  <c r="G72" i="5"/>
  <c r="H27" i="5"/>
  <c r="H60" i="5" s="1"/>
  <c r="G11" i="5"/>
  <c r="I27" i="5"/>
  <c r="L34" i="5"/>
  <c r="F27" i="5"/>
  <c r="F60" i="5" s="1"/>
  <c r="E58" i="5"/>
  <c r="E110" i="5" s="1"/>
  <c r="G48" i="5"/>
  <c r="L135" i="4"/>
  <c r="L275" i="4"/>
  <c r="L401" i="4"/>
  <c r="L506" i="4"/>
  <c r="L573" i="4"/>
  <c r="I90" i="5"/>
  <c r="I77" i="5"/>
  <c r="I50" i="5"/>
  <c r="I72" i="5"/>
  <c r="I98" i="5"/>
  <c r="I79" i="5"/>
  <c r="I45" i="5"/>
  <c r="I12" i="5"/>
  <c r="I105" i="5"/>
  <c r="I74" i="5"/>
  <c r="I99" i="5"/>
  <c r="I92" i="5"/>
  <c r="I83" i="5"/>
  <c r="I75" i="5"/>
  <c r="I54" i="5"/>
  <c r="I47" i="5"/>
  <c r="I107" i="5"/>
  <c r="I49" i="5"/>
  <c r="I41" i="5"/>
  <c r="I97" i="5"/>
  <c r="I52" i="5"/>
  <c r="I44" i="5"/>
  <c r="I103" i="5"/>
  <c r="I96" i="5"/>
  <c r="I94" i="5"/>
  <c r="I87" i="5"/>
  <c r="I16" i="5"/>
  <c r="I7" i="5"/>
  <c r="I89" i="5"/>
  <c r="I100" i="5"/>
  <c r="I93" i="5"/>
  <c r="I8" i="5"/>
  <c r="I82" i="5"/>
  <c r="I23" i="5"/>
  <c r="I11" i="5"/>
  <c r="I76" i="5"/>
  <c r="I95" i="5"/>
  <c r="I78" i="5"/>
  <c r="I42" i="5"/>
  <c r="I15" i="5"/>
  <c r="I81" i="5"/>
  <c r="I21" i="5"/>
  <c r="I43" i="5"/>
  <c r="I101" i="5"/>
  <c r="G7" i="5"/>
  <c r="M34" i="5"/>
  <c r="M67" i="5" s="1"/>
  <c r="M119" i="5" s="1"/>
  <c r="F25" i="5"/>
  <c r="I48" i="5"/>
  <c r="I56" i="5"/>
  <c r="I91" i="5"/>
  <c r="E34" i="5"/>
  <c r="E67" i="5" s="1"/>
  <c r="J95" i="5"/>
  <c r="J82" i="5"/>
  <c r="J41" i="5"/>
  <c r="J93" i="5"/>
  <c r="J72" i="5"/>
  <c r="J83" i="5"/>
  <c r="J76" i="5"/>
  <c r="J105" i="5"/>
  <c r="J74" i="5"/>
  <c r="J56" i="5"/>
  <c r="J49" i="5"/>
  <c r="J91" i="5"/>
  <c r="J89" i="5"/>
  <c r="J103" i="5"/>
  <c r="J78" i="5"/>
  <c r="J10" i="5"/>
  <c r="J73" i="5"/>
  <c r="J99" i="5"/>
  <c r="J81" i="5"/>
  <c r="J75" i="5"/>
  <c r="J101" i="5"/>
  <c r="J90" i="5"/>
  <c r="J45" i="5"/>
  <c r="J19" i="5"/>
  <c r="J80" i="5"/>
  <c r="J98" i="5"/>
  <c r="J96" i="5"/>
  <c r="J107" i="5"/>
  <c r="J92" i="5"/>
  <c r="J85" i="5"/>
  <c r="J79" i="5"/>
  <c r="J47" i="5"/>
  <c r="J43" i="5"/>
  <c r="J39" i="5"/>
  <c r="J21" i="5"/>
  <c r="J14" i="5"/>
  <c r="J6" i="5"/>
  <c r="J42" i="5"/>
  <c r="J15" i="5"/>
  <c r="J100" i="5"/>
  <c r="J11" i="5"/>
  <c r="J52" i="5"/>
  <c r="J17" i="5"/>
  <c r="J13" i="5"/>
  <c r="J9" i="5"/>
  <c r="J94" i="5"/>
  <c r="J44" i="5"/>
  <c r="J48" i="5"/>
  <c r="J97" i="5"/>
  <c r="J87" i="5"/>
  <c r="J7" i="5"/>
  <c r="F63" i="5"/>
  <c r="F32" i="5"/>
  <c r="F65" i="5" s="1"/>
  <c r="G19" i="5"/>
  <c r="L619" i="4"/>
  <c r="L622" i="4"/>
  <c r="L766" i="4"/>
  <c r="G12" i="5"/>
  <c r="G14" i="5"/>
  <c r="G17" i="5"/>
  <c r="I80" i="5"/>
  <c r="G98" i="5"/>
  <c r="I32" i="5"/>
  <c r="J23" i="5"/>
  <c r="L345" i="4"/>
  <c r="L668" i="4"/>
  <c r="L671" i="4"/>
  <c r="L680" i="4"/>
  <c r="L699" i="4"/>
  <c r="L898" i="4"/>
  <c r="L936" i="4"/>
  <c r="H26" i="5"/>
  <c r="I10" i="5"/>
  <c r="J12" i="5"/>
  <c r="L32" i="5"/>
  <c r="I17" i="5"/>
  <c r="I46" i="5"/>
  <c r="K28" i="5"/>
  <c r="G6" i="5"/>
  <c r="F33" i="5"/>
  <c r="G101" i="5"/>
  <c r="M24" i="5"/>
  <c r="M57" i="5" s="1"/>
  <c r="E26" i="5"/>
  <c r="E59" i="5" s="1"/>
  <c r="G10" i="5"/>
  <c r="L28" i="5"/>
  <c r="H18" i="5"/>
  <c r="H24" i="5"/>
  <c r="M26" i="5"/>
  <c r="M59" i="5" s="1"/>
  <c r="M28" i="5"/>
  <c r="M63" i="5"/>
  <c r="H66" i="5"/>
  <c r="M20" i="5"/>
  <c r="G43" i="5"/>
  <c r="J50" i="5"/>
  <c r="I31" i="5"/>
  <c r="Q12" i="7"/>
  <c r="P12" i="7"/>
  <c r="H30" i="5"/>
  <c r="E63" i="5"/>
  <c r="F24" i="5"/>
  <c r="F57" i="5" s="1"/>
  <c r="F109" i="5" s="1"/>
  <c r="J8" i="5"/>
  <c r="E33" i="5"/>
  <c r="E66" i="5" s="1"/>
  <c r="E118" i="5" s="1"/>
  <c r="J46" i="5"/>
  <c r="G87" i="5"/>
  <c r="L26" i="5"/>
  <c r="L30" i="5"/>
  <c r="L107" i="4"/>
  <c r="L110" i="4"/>
  <c r="L232" i="4"/>
  <c r="L346" i="4"/>
  <c r="L523" i="4"/>
  <c r="L681" i="4"/>
  <c r="L706" i="4"/>
  <c r="L801" i="4"/>
  <c r="L952" i="4"/>
  <c r="D93" i="5"/>
  <c r="D80" i="5"/>
  <c r="D39" i="5"/>
  <c r="D21" i="5"/>
  <c r="D91" i="5"/>
  <c r="D87" i="5"/>
  <c r="D78" i="5"/>
  <c r="D85" i="5"/>
  <c r="D90" i="5"/>
  <c r="D81" i="5"/>
  <c r="D73" i="5"/>
  <c r="D44" i="5"/>
  <c r="D15" i="5"/>
  <c r="D95" i="5"/>
  <c r="D76" i="5"/>
  <c r="D100" i="5"/>
  <c r="D96" i="5"/>
  <c r="D77" i="5"/>
  <c r="D42" i="5"/>
  <c r="D17" i="5"/>
  <c r="D8" i="5"/>
  <c r="D46" i="5"/>
  <c r="D101" i="5"/>
  <c r="D83" i="5"/>
  <c r="D94" i="5"/>
  <c r="D92" i="5"/>
  <c r="D48" i="5"/>
  <c r="D40" i="5"/>
  <c r="D56" i="5"/>
  <c r="D103" i="5"/>
  <c r="D13" i="5"/>
  <c r="D107" i="5"/>
  <c r="D89" i="5"/>
  <c r="D74" i="5"/>
  <c r="D75" i="5"/>
  <c r="D45" i="5"/>
  <c r="D82" i="5"/>
  <c r="D50" i="5"/>
  <c r="D99" i="5"/>
  <c r="D47" i="5"/>
  <c r="D52" i="5"/>
  <c r="D49" i="5"/>
  <c r="I6" i="5"/>
  <c r="D9" i="5"/>
  <c r="D24" i="5"/>
  <c r="I40" i="5"/>
  <c r="J54" i="5"/>
  <c r="J77" i="5"/>
  <c r="F35" i="5"/>
  <c r="L46" i="5"/>
  <c r="L54" i="5"/>
  <c r="F64" i="5"/>
  <c r="H68" i="5"/>
  <c r="H120" i="5" s="1"/>
  <c r="L247" i="4"/>
  <c r="L472" i="4"/>
  <c r="L516" i="4"/>
  <c r="L812" i="4"/>
  <c r="L847" i="4"/>
  <c r="K100" i="5"/>
  <c r="K73" i="5"/>
  <c r="K46" i="5"/>
  <c r="K23" i="5"/>
  <c r="K19" i="5"/>
  <c r="K98" i="5"/>
  <c r="K89" i="5"/>
  <c r="K85" i="5"/>
  <c r="K83" i="5"/>
  <c r="K76" i="5"/>
  <c r="K101" i="5"/>
  <c r="K80" i="5"/>
  <c r="K91" i="5"/>
  <c r="K42" i="5"/>
  <c r="K8" i="5"/>
  <c r="K103" i="5"/>
  <c r="K96" i="5"/>
  <c r="K82" i="5"/>
  <c r="K77" i="5"/>
  <c r="K40" i="5"/>
  <c r="K15" i="5"/>
  <c r="K97" i="5"/>
  <c r="K52" i="5"/>
  <c r="K44" i="5"/>
  <c r="K90" i="5"/>
  <c r="K79" i="5"/>
  <c r="K47" i="5"/>
  <c r="K39" i="5"/>
  <c r="K92" i="5"/>
  <c r="K48" i="5"/>
  <c r="K74" i="5"/>
  <c r="K78" i="5"/>
  <c r="K72" i="5"/>
  <c r="K16" i="5"/>
  <c r="K11" i="5"/>
  <c r="K107" i="5"/>
  <c r="K99" i="5"/>
  <c r="K43" i="5"/>
  <c r="K21" i="5"/>
  <c r="K14" i="5"/>
  <c r="K6" i="5"/>
  <c r="K49" i="5"/>
  <c r="K45" i="5"/>
  <c r="K41" i="5"/>
  <c r="K7" i="5"/>
  <c r="L91" i="5"/>
  <c r="L87" i="5"/>
  <c r="L78" i="5"/>
  <c r="L107" i="5"/>
  <c r="L103" i="5"/>
  <c r="L101" i="5"/>
  <c r="L80" i="5"/>
  <c r="L98" i="5"/>
  <c r="L95" i="5"/>
  <c r="L92" i="5"/>
  <c r="L89" i="5"/>
  <c r="L96" i="5"/>
  <c r="L82" i="5"/>
  <c r="L77" i="5"/>
  <c r="L17" i="5"/>
  <c r="L13" i="5"/>
  <c r="L97" i="5"/>
  <c r="L90" i="5"/>
  <c r="L81" i="5"/>
  <c r="L73" i="5"/>
  <c r="L44" i="5"/>
  <c r="L6" i="5"/>
  <c r="L99" i="5"/>
  <c r="L75" i="5"/>
  <c r="L74" i="5"/>
  <c r="L72" i="5"/>
  <c r="L40" i="5"/>
  <c r="L76" i="5"/>
  <c r="L85" i="5"/>
  <c r="L79" i="5"/>
  <c r="L49" i="5"/>
  <c r="L47" i="5"/>
  <c r="L45" i="5"/>
  <c r="L41" i="5"/>
  <c r="L39" i="5"/>
  <c r="L19" i="5"/>
  <c r="L9" i="5"/>
  <c r="L7" i="5"/>
  <c r="K27" i="5"/>
  <c r="K35" i="5"/>
  <c r="K68" i="5" s="1"/>
  <c r="L52" i="5"/>
  <c r="K105" i="5"/>
  <c r="K31" i="5"/>
  <c r="L149" i="4"/>
  <c r="L233" i="4"/>
  <c r="L280" i="4"/>
  <c r="L540" i="4"/>
  <c r="L806" i="4"/>
  <c r="L877" i="4"/>
  <c r="M25" i="5"/>
  <c r="L11" i="5"/>
  <c r="L15" i="5"/>
  <c r="M35" i="5"/>
  <c r="M68" i="5" s="1"/>
  <c r="L100" i="5"/>
  <c r="L105" i="5"/>
  <c r="AN55" i="7"/>
  <c r="AN48" i="7"/>
  <c r="AN41" i="7"/>
  <c r="AN34" i="7"/>
  <c r="AN58" i="7"/>
  <c r="AN59" i="7"/>
  <c r="AN52" i="7"/>
  <c r="AN45" i="7"/>
  <c r="AN38" i="7"/>
  <c r="AN31" i="7"/>
  <c r="AO60" i="7"/>
  <c r="AN46" i="7"/>
  <c r="AO37" i="7"/>
  <c r="AN27" i="7"/>
  <c r="AN20" i="7"/>
  <c r="AO57" i="7"/>
  <c r="AN53" i="7"/>
  <c r="AO44" i="7"/>
  <c r="AN47" i="7"/>
  <c r="AO42" i="7"/>
  <c r="AN16" i="7"/>
  <c r="AN42" i="7"/>
  <c r="AO31" i="7"/>
  <c r="AO23" i="7"/>
  <c r="AO20" i="7"/>
  <c r="AO17" i="7"/>
  <c r="AN60" i="7"/>
  <c r="AO59" i="7"/>
  <c r="AO50" i="7"/>
  <c r="AO41" i="7"/>
  <c r="AO52" i="7"/>
  <c r="AO16" i="7"/>
  <c r="AO53" i="7"/>
  <c r="AO27" i="7"/>
  <c r="AO19" i="7"/>
  <c r="AO13" i="7"/>
  <c r="AO56" i="7"/>
  <c r="AO38" i="7"/>
  <c r="AN29" i="7"/>
  <c r="AO55" i="7"/>
  <c r="AN33" i="7"/>
  <c r="AO14" i="7"/>
  <c r="AO46" i="7"/>
  <c r="AO40" i="7"/>
  <c r="AO26" i="7"/>
  <c r="AN14" i="7"/>
  <c r="AO58" i="7"/>
  <c r="AN56" i="7"/>
  <c r="AO43" i="7"/>
  <c r="AO30" i="7"/>
  <c r="AN28" i="7"/>
  <c r="AN25" i="7"/>
  <c r="AN24" i="7"/>
  <c r="AN23" i="7"/>
  <c r="AO21" i="7"/>
  <c r="AO47" i="7"/>
  <c r="AN43" i="7"/>
  <c r="AO34" i="7"/>
  <c r="AN30" i="7"/>
  <c r="AN21" i="7"/>
  <c r="AO51" i="7"/>
  <c r="AO54" i="7"/>
  <c r="AO48" i="7"/>
  <c r="AN54" i="7"/>
  <c r="AN44" i="7"/>
  <c r="AN57" i="7"/>
  <c r="AO49" i="7"/>
  <c r="AN49" i="7"/>
  <c r="AN19" i="7"/>
  <c r="AO25" i="7"/>
  <c r="AN22" i="7"/>
  <c r="AN51" i="7"/>
  <c r="AO39" i="7"/>
  <c r="AN32" i="7"/>
  <c r="AO28" i="7"/>
  <c r="AN17" i="7"/>
  <c r="AN18" i="7"/>
  <c r="AO45" i="7"/>
  <c r="AO22" i="7"/>
  <c r="AN37" i="7"/>
  <c r="AN50" i="7"/>
  <c r="AN26" i="7"/>
  <c r="AO33" i="7"/>
  <c r="AO36" i="7"/>
  <c r="AN36" i="7"/>
  <c r="AN39" i="7"/>
  <c r="AO15" i="7"/>
  <c r="AN15" i="7"/>
  <c r="AO32" i="7"/>
  <c r="AO29" i="7"/>
  <c r="AO18" i="7"/>
  <c r="AO35" i="7"/>
  <c r="AO24" i="7"/>
  <c r="AN35" i="7"/>
  <c r="AN40" i="7"/>
  <c r="AN13" i="7"/>
  <c r="L513" i="4"/>
  <c r="E98" i="5"/>
  <c r="E89" i="5"/>
  <c r="E85" i="5"/>
  <c r="E44" i="5"/>
  <c r="E17" i="5"/>
  <c r="E105" i="5"/>
  <c r="E96" i="5"/>
  <c r="E83" i="5"/>
  <c r="E103" i="5"/>
  <c r="E82" i="5"/>
  <c r="E95" i="5"/>
  <c r="E76" i="5"/>
  <c r="E19" i="5"/>
  <c r="E6" i="5"/>
  <c r="E100" i="5"/>
  <c r="E107" i="5"/>
  <c r="E101" i="5"/>
  <c r="E94" i="5"/>
  <c r="E72" i="5"/>
  <c r="E84" i="5" s="1"/>
  <c r="E46" i="5"/>
  <c r="E13" i="5"/>
  <c r="E56" i="5"/>
  <c r="E43" i="5"/>
  <c r="E54" i="5"/>
  <c r="E97" i="5"/>
  <c r="E92" i="5"/>
  <c r="E90" i="5"/>
  <c r="E47" i="5"/>
  <c r="E65" i="5" s="1"/>
  <c r="E39" i="5"/>
  <c r="E51" i="5" s="1"/>
  <c r="F8" i="5"/>
  <c r="F16" i="5"/>
  <c r="F107" i="5"/>
  <c r="F103" i="5"/>
  <c r="F76" i="5"/>
  <c r="F49" i="5"/>
  <c r="F53" i="5" s="1"/>
  <c r="C36" i="6" s="1"/>
  <c r="F101" i="5"/>
  <c r="F85" i="5"/>
  <c r="F82" i="5"/>
  <c r="F100" i="5"/>
  <c r="F97" i="5"/>
  <c r="F94" i="5"/>
  <c r="F75" i="5"/>
  <c r="F84" i="5" s="1"/>
  <c r="F48" i="5"/>
  <c r="F51" i="5" s="1"/>
  <c r="F79" i="5"/>
  <c r="F87" i="5"/>
  <c r="F80" i="5"/>
  <c r="F50" i="5"/>
  <c r="F93" i="5"/>
  <c r="F95" i="5"/>
  <c r="F41" i="5"/>
  <c r="E74" i="5"/>
  <c r="F89" i="5"/>
  <c r="F96" i="5"/>
  <c r="E93" i="5"/>
  <c r="K121" i="6"/>
  <c r="J119" i="6"/>
  <c r="J120" i="6"/>
  <c r="K118" i="6"/>
  <c r="K113" i="6"/>
  <c r="K120" i="6"/>
  <c r="J116" i="6"/>
  <c r="L116" i="6" s="1"/>
  <c r="K119" i="6"/>
  <c r="K117" i="6"/>
  <c r="J118" i="6"/>
  <c r="K114" i="6"/>
  <c r="J121" i="6"/>
  <c r="J114" i="6"/>
  <c r="J112" i="6"/>
  <c r="J117" i="6"/>
  <c r="J115" i="6"/>
  <c r="J113" i="6"/>
  <c r="K115" i="6"/>
  <c r="L151" i="4"/>
  <c r="L289" i="4"/>
  <c r="L364" i="4"/>
  <c r="L577" i="4"/>
  <c r="L695" i="4"/>
  <c r="L790" i="4"/>
  <c r="L793" i="4"/>
  <c r="H99" i="5"/>
  <c r="H72" i="5"/>
  <c r="H84" i="5" s="1"/>
  <c r="H54" i="5"/>
  <c r="H45" i="5"/>
  <c r="H51" i="5" s="1"/>
  <c r="H97" i="5"/>
  <c r="H94" i="5"/>
  <c r="H91" i="5"/>
  <c r="H79" i="5"/>
  <c r="H107" i="5"/>
  <c r="H100" i="5"/>
  <c r="H93" i="5"/>
  <c r="H16" i="5"/>
  <c r="H7" i="5"/>
  <c r="H98" i="5"/>
  <c r="H105" i="5"/>
  <c r="H85" i="5"/>
  <c r="H43" i="5"/>
  <c r="H53" i="5" s="1"/>
  <c r="C62" i="6" s="1"/>
  <c r="H14" i="5"/>
  <c r="H95" i="5"/>
  <c r="H77" i="5"/>
  <c r="H73" i="5"/>
  <c r="H21" i="5"/>
  <c r="H13" i="5"/>
  <c r="H10" i="5"/>
  <c r="H103" i="5"/>
  <c r="H96" i="5"/>
  <c r="H87" i="5"/>
  <c r="E10" i="5"/>
  <c r="M27" i="5"/>
  <c r="F56" i="5"/>
  <c r="F77" i="5"/>
  <c r="E80" i="5"/>
  <c r="F83" i="5"/>
  <c r="H89" i="5"/>
  <c r="J88" i="6"/>
  <c r="L88" i="6" s="1"/>
  <c r="K93" i="6"/>
  <c r="J90" i="6"/>
  <c r="L90" i="6" s="1"/>
  <c r="J93" i="6"/>
  <c r="K91" i="6"/>
  <c r="J95" i="6"/>
  <c r="K89" i="6"/>
  <c r="J94" i="6"/>
  <c r="J86" i="6"/>
  <c r="J87" i="6"/>
  <c r="L87" i="6" s="1"/>
  <c r="K94" i="6"/>
  <c r="J89" i="6"/>
  <c r="K86" i="6"/>
  <c r="L177" i="4"/>
  <c r="L765" i="4"/>
  <c r="L961" i="4"/>
  <c r="M105" i="5"/>
  <c r="M96" i="5"/>
  <c r="M83" i="5"/>
  <c r="M42" i="5"/>
  <c r="M15" i="5"/>
  <c r="M94" i="5"/>
  <c r="M104" i="5" s="1"/>
  <c r="C130" i="6" s="1"/>
  <c r="M81" i="5"/>
  <c r="M98" i="5"/>
  <c r="M95" i="5"/>
  <c r="M92" i="5"/>
  <c r="M89" i="5"/>
  <c r="M107" i="5"/>
  <c r="M73" i="5"/>
  <c r="M103" i="5"/>
  <c r="M46" i="5"/>
  <c r="M87" i="5"/>
  <c r="M101" i="5"/>
  <c r="M48" i="5"/>
  <c r="M19" i="5"/>
  <c r="M11" i="5"/>
  <c r="M14" i="5"/>
  <c r="M43" i="5"/>
  <c r="M56" i="5"/>
  <c r="M76" i="5"/>
  <c r="M78" i="5"/>
  <c r="M80" i="5"/>
  <c r="J9" i="6"/>
  <c r="K12" i="6"/>
  <c r="K9" i="6"/>
  <c r="J15" i="6"/>
  <c r="J13" i="6"/>
  <c r="K17" i="6"/>
  <c r="K10" i="6"/>
  <c r="K16" i="6"/>
  <c r="J12" i="6"/>
  <c r="J10" i="6"/>
  <c r="J16" i="6"/>
  <c r="K15" i="6"/>
  <c r="J11" i="6"/>
  <c r="AC12" i="7"/>
  <c r="AB12" i="7"/>
  <c r="J91" i="6"/>
  <c r="K125" i="6"/>
  <c r="J125" i="6"/>
  <c r="D57" i="7"/>
  <c r="D50" i="7"/>
  <c r="D43" i="7"/>
  <c r="D36" i="7"/>
  <c r="D60" i="7"/>
  <c r="D54" i="7"/>
  <c r="D47" i="7"/>
  <c r="D40" i="7"/>
  <c r="D33" i="7"/>
  <c r="D58" i="7"/>
  <c r="E47" i="7"/>
  <c r="E38" i="7"/>
  <c r="D29" i="7"/>
  <c r="D22" i="7"/>
  <c r="E45" i="7"/>
  <c r="D53" i="7"/>
  <c r="E48" i="7"/>
  <c r="D44" i="7"/>
  <c r="E24" i="7"/>
  <c r="E21" i="7"/>
  <c r="D18" i="7"/>
  <c r="D48" i="7"/>
  <c r="E39" i="7"/>
  <c r="E30" i="7"/>
  <c r="E27" i="7"/>
  <c r="D24" i="7"/>
  <c r="D21" i="7"/>
  <c r="D52" i="7"/>
  <c r="D35" i="7"/>
  <c r="E19" i="7"/>
  <c r="E60" i="7"/>
  <c r="D51" i="7"/>
  <c r="E50" i="7"/>
  <c r="E53" i="7"/>
  <c r="E41" i="7"/>
  <c r="E40" i="7"/>
  <c r="E20" i="7"/>
  <c r="D17" i="7"/>
  <c r="D14" i="7"/>
  <c r="E59" i="7"/>
  <c r="D55" i="7"/>
  <c r="D46" i="7"/>
  <c r="E37" i="7"/>
  <c r="E36" i="7"/>
  <c r="E34" i="7"/>
  <c r="E33" i="7"/>
  <c r="D42" i="7"/>
  <c r="E16" i="7"/>
  <c r="E58" i="7"/>
  <c r="E46" i="7"/>
  <c r="D16" i="7"/>
  <c r="E25" i="7"/>
  <c r="E56" i="7"/>
  <c r="D27" i="7"/>
  <c r="D25" i="7"/>
  <c r="D56" i="7"/>
  <c r="E54" i="7"/>
  <c r="E44" i="7"/>
  <c r="E35" i="7"/>
  <c r="E31" i="7"/>
  <c r="D26" i="7"/>
  <c r="E23" i="7"/>
  <c r="D20" i="7"/>
  <c r="D59" i="7"/>
  <c r="E49" i="7"/>
  <c r="E55" i="7"/>
  <c r="D49" i="7"/>
  <c r="E57" i="7"/>
  <c r="E51" i="7"/>
  <c r="E14" i="7"/>
  <c r="D13" i="7"/>
  <c r="D32" i="7"/>
  <c r="D41" i="7"/>
  <c r="D34" i="7"/>
  <c r="D28" i="7"/>
  <c r="D15" i="7"/>
  <c r="E28" i="7"/>
  <c r="E43" i="7"/>
  <c r="D30" i="7"/>
  <c r="D19" i="7"/>
  <c r="E26" i="7"/>
  <c r="E17" i="7"/>
  <c r="E42" i="7"/>
  <c r="D39" i="7"/>
  <c r="E32" i="7"/>
  <c r="D23" i="7"/>
  <c r="D38" i="7"/>
  <c r="E29" i="7"/>
  <c r="E15" i="7"/>
  <c r="E52" i="7"/>
  <c r="D31" i="7"/>
  <c r="E18" i="7"/>
  <c r="E22" i="7"/>
  <c r="L69" i="6"/>
  <c r="K95" i="6"/>
  <c r="J76" i="6"/>
  <c r="J78" i="6"/>
  <c r="L78" i="6" s="1"/>
  <c r="K73" i="6"/>
  <c r="J77" i="6"/>
  <c r="J79" i="6"/>
  <c r="K77" i="6"/>
  <c r="K75" i="6"/>
  <c r="J81" i="6"/>
  <c r="J80" i="6"/>
  <c r="J75" i="6"/>
  <c r="K82" i="6"/>
  <c r="J82" i="6"/>
  <c r="K76" i="6"/>
  <c r="J74" i="6"/>
  <c r="L74" i="6" s="1"/>
  <c r="J100" i="6"/>
  <c r="J107" i="6"/>
  <c r="K101" i="6"/>
  <c r="J108" i="6"/>
  <c r="L108" i="6" s="1"/>
  <c r="K105" i="6"/>
  <c r="J105" i="6"/>
  <c r="K103" i="6"/>
  <c r="J101" i="6"/>
  <c r="K100" i="6"/>
  <c r="K107" i="6"/>
  <c r="K102" i="6"/>
  <c r="J106" i="6"/>
  <c r="J104" i="6"/>
  <c r="K12" i="7"/>
  <c r="J12" i="7"/>
  <c r="J92" i="6"/>
  <c r="M77" i="5"/>
  <c r="M79" i="5"/>
  <c r="K92" i="6"/>
  <c r="AT12" i="7"/>
  <c r="AU12" i="7"/>
  <c r="J52" i="6"/>
  <c r="L52" i="6" s="1"/>
  <c r="K53" i="6"/>
  <c r="J47" i="6"/>
  <c r="K51" i="6"/>
  <c r="L51" i="6" s="1"/>
  <c r="K56" i="6"/>
  <c r="L56" i="6" s="1"/>
  <c r="J54" i="6"/>
  <c r="L54" i="6" s="1"/>
  <c r="K48" i="6"/>
  <c r="J53" i="6"/>
  <c r="AZ59" i="7"/>
  <c r="AZ52" i="7"/>
  <c r="AZ45" i="7"/>
  <c r="AZ38" i="7"/>
  <c r="AZ31" i="7"/>
  <c r="BA60" i="7"/>
  <c r="AZ60" i="7"/>
  <c r="AZ55" i="7"/>
  <c r="AZ56" i="7"/>
  <c r="AZ49" i="7"/>
  <c r="AZ42" i="7"/>
  <c r="AZ35" i="7"/>
  <c r="BA47" i="7"/>
  <c r="AZ36" i="7"/>
  <c r="AZ24" i="7"/>
  <c r="AZ43" i="7"/>
  <c r="AZ58" i="7"/>
  <c r="AZ57" i="7"/>
  <c r="BA40" i="7"/>
  <c r="BA33" i="7"/>
  <c r="BA30" i="7"/>
  <c r="AZ27" i="7"/>
  <c r="AZ13" i="7"/>
  <c r="BA56" i="7"/>
  <c r="AZ40" i="7"/>
  <c r="AZ33" i="7"/>
  <c r="AZ30" i="7"/>
  <c r="BA14" i="7"/>
  <c r="AZ54" i="7"/>
  <c r="BA53" i="7"/>
  <c r="AZ44" i="7"/>
  <c r="BA39" i="7"/>
  <c r="BA35" i="7"/>
  <c r="BA32" i="7"/>
  <c r="BA28" i="7"/>
  <c r="AZ25" i="7"/>
  <c r="AZ22" i="7"/>
  <c r="AZ15" i="7"/>
  <c r="BA58" i="7"/>
  <c r="BA57" i="7"/>
  <c r="BA45" i="7"/>
  <c r="BA34" i="7"/>
  <c r="AZ46" i="7"/>
  <c r="BA38" i="7"/>
  <c r="BA37" i="7"/>
  <c r="BA36" i="7"/>
  <c r="BA29" i="7"/>
  <c r="BA25" i="7"/>
  <c r="AZ21" i="7"/>
  <c r="BA17" i="7"/>
  <c r="AZ34" i="7"/>
  <c r="AZ20" i="7"/>
  <c r="AZ19" i="7"/>
  <c r="BA51" i="7"/>
  <c r="BA22" i="7"/>
  <c r="BA18" i="7"/>
  <c r="AZ51" i="7"/>
  <c r="AZ48" i="7"/>
  <c r="AZ17" i="7"/>
  <c r="BA59" i="7"/>
  <c r="BA41" i="7"/>
  <c r="AZ32" i="7"/>
  <c r="BA52" i="7"/>
  <c r="BA49" i="7"/>
  <c r="AZ39" i="7"/>
  <c r="AZ14" i="7"/>
  <c r="BA55" i="7"/>
  <c r="BA42" i="7"/>
  <c r="AZ53" i="7"/>
  <c r="BA50" i="7"/>
  <c r="AZ50" i="7"/>
  <c r="AZ47" i="7"/>
  <c r="BA43" i="7"/>
  <c r="BA20" i="7"/>
  <c r="BA46" i="7"/>
  <c r="AZ26" i="7"/>
  <c r="BA31" i="7"/>
  <c r="BA19" i="7"/>
  <c r="BA48" i="7"/>
  <c r="BA23" i="7"/>
  <c r="BA44" i="7"/>
  <c r="AZ23" i="7"/>
  <c r="BA21" i="7"/>
  <c r="BA15" i="7"/>
  <c r="BA27" i="7"/>
  <c r="AZ29" i="7"/>
  <c r="AZ18" i="7"/>
  <c r="BA16" i="7"/>
  <c r="BA54" i="7"/>
  <c r="AZ16" i="7"/>
  <c r="BA13" i="7"/>
  <c r="AZ41" i="7"/>
  <c r="BA24" i="7"/>
  <c r="W12" i="7"/>
  <c r="V12" i="7"/>
  <c r="AZ37" i="7"/>
  <c r="J59" i="7"/>
  <c r="J52" i="7"/>
  <c r="J45" i="7"/>
  <c r="J38" i="7"/>
  <c r="J55" i="7"/>
  <c r="J56" i="7"/>
  <c r="J49" i="7"/>
  <c r="J42" i="7"/>
  <c r="J35" i="7"/>
  <c r="J57" i="7"/>
  <c r="K53" i="7"/>
  <c r="J51" i="7"/>
  <c r="K42" i="7"/>
  <c r="K33" i="7"/>
  <c r="J31" i="7"/>
  <c r="J24" i="7"/>
  <c r="K49" i="7"/>
  <c r="K40" i="7"/>
  <c r="K52" i="7"/>
  <c r="K38" i="7"/>
  <c r="K35" i="7"/>
  <c r="K19" i="7"/>
  <c r="J13" i="7"/>
  <c r="K47" i="7"/>
  <c r="K25" i="7"/>
  <c r="K22" i="7"/>
  <c r="J19" i="7"/>
  <c r="K14" i="7"/>
  <c r="J60" i="7"/>
  <c r="K59" i="7"/>
  <c r="J46" i="7"/>
  <c r="J37" i="7"/>
  <c r="J15" i="7"/>
  <c r="K60" i="7"/>
  <c r="J41" i="7"/>
  <c r="J28" i="7"/>
  <c r="K58" i="7"/>
  <c r="K43" i="7"/>
  <c r="J16" i="7"/>
  <c r="J48" i="7"/>
  <c r="K50" i="7"/>
  <c r="J50" i="7"/>
  <c r="J43" i="7"/>
  <c r="K37" i="7"/>
  <c r="K56" i="7"/>
  <c r="J34" i="7"/>
  <c r="J30" i="7"/>
  <c r="K29" i="7"/>
  <c r="J26" i="7"/>
  <c r="K24" i="7"/>
  <c r="K20" i="7"/>
  <c r="K54" i="7"/>
  <c r="K51" i="7"/>
  <c r="K44" i="7"/>
  <c r="K41" i="7"/>
  <c r="K31" i="7"/>
  <c r="J29" i="7"/>
  <c r="K23" i="7"/>
  <c r="J22" i="7"/>
  <c r="J20" i="7"/>
  <c r="J54" i="7"/>
  <c r="J44" i="7"/>
  <c r="K57" i="7"/>
  <c r="K36" i="7"/>
  <c r="J32" i="7"/>
  <c r="J21" i="7"/>
  <c r="K18" i="7"/>
  <c r="J53" i="7"/>
  <c r="J58" i="7"/>
  <c r="K46" i="7"/>
  <c r="K32" i="7"/>
  <c r="K30" i="7"/>
  <c r="J25" i="7"/>
  <c r="K34" i="7"/>
  <c r="J23" i="7"/>
  <c r="J17" i="7"/>
  <c r="K16" i="7"/>
  <c r="K45" i="7"/>
  <c r="J18" i="7"/>
  <c r="AB58" i="7"/>
  <c r="AB51" i="7"/>
  <c r="AB44" i="7"/>
  <c r="AB37" i="7"/>
  <c r="AB60" i="7"/>
  <c r="AB54" i="7"/>
  <c r="AB55" i="7"/>
  <c r="AB48" i="7"/>
  <c r="AB41" i="7"/>
  <c r="AB34" i="7"/>
  <c r="AC47" i="7"/>
  <c r="AC38" i="7"/>
  <c r="AB36" i="7"/>
  <c r="AB30" i="7"/>
  <c r="AB23" i="7"/>
  <c r="AB59" i="7"/>
  <c r="AC45" i="7"/>
  <c r="AB43" i="7"/>
  <c r="AC55" i="7"/>
  <c r="AC54" i="7"/>
  <c r="AC49" i="7"/>
  <c r="AB40" i="7"/>
  <c r="AB33" i="7"/>
  <c r="AC27" i="7"/>
  <c r="AB24" i="7"/>
  <c r="AB21" i="7"/>
  <c r="AC53" i="7"/>
  <c r="AB49" i="7"/>
  <c r="AC30" i="7"/>
  <c r="AB27" i="7"/>
  <c r="AC13" i="7"/>
  <c r="AC52" i="7"/>
  <c r="AC43" i="7"/>
  <c r="AB39" i="7"/>
  <c r="AB38" i="7"/>
  <c r="AB35" i="7"/>
  <c r="AB32" i="7"/>
  <c r="AC25" i="7"/>
  <c r="AC22" i="7"/>
  <c r="AB19" i="7"/>
  <c r="AB14" i="7"/>
  <c r="AB56" i="7"/>
  <c r="AC48" i="7"/>
  <c r="AB25" i="7"/>
  <c r="AC29" i="7"/>
  <c r="AB17" i="7"/>
  <c r="AC14" i="7"/>
  <c r="AB31" i="7"/>
  <c r="AB52" i="7"/>
  <c r="AC41" i="7"/>
  <c r="AB18" i="7"/>
  <c r="AC59" i="7"/>
  <c r="AC32" i="7"/>
  <c r="AC17" i="7"/>
  <c r="AC57" i="7"/>
  <c r="AB42" i="7"/>
  <c r="AB53" i="7"/>
  <c r="AC33" i="7"/>
  <c r="AC46" i="7"/>
  <c r="AC60" i="7"/>
  <c r="AC58" i="7"/>
  <c r="AB50" i="7"/>
  <c r="AC37" i="7"/>
  <c r="AC28" i="7"/>
  <c r="AC26" i="7"/>
  <c r="AC56" i="7"/>
  <c r="AC51" i="7"/>
  <c r="AC44" i="7"/>
  <c r="AC31" i="7"/>
  <c r="AC18" i="7"/>
  <c r="AC35" i="7"/>
  <c r="AB29" i="7"/>
  <c r="AC19" i="7"/>
  <c r="AC15" i="7"/>
  <c r="AB57" i="7"/>
  <c r="AC42" i="7"/>
  <c r="AB22" i="7"/>
  <c r="AC20" i="7"/>
  <c r="AC16" i="7"/>
  <c r="K15" i="7"/>
  <c r="AB26" i="7"/>
  <c r="J27" i="7"/>
  <c r="AC34" i="7"/>
  <c r="K27" i="7"/>
  <c r="AT23" i="7"/>
  <c r="J47" i="7"/>
  <c r="AT57" i="7"/>
  <c r="AT50" i="7"/>
  <c r="AT43" i="7"/>
  <c r="AT36" i="7"/>
  <c r="AU60" i="7"/>
  <c r="AT60" i="7"/>
  <c r="AT53" i="7"/>
  <c r="AT54" i="7"/>
  <c r="AT47" i="7"/>
  <c r="AT40" i="7"/>
  <c r="AT33" i="7"/>
  <c r="AU52" i="7"/>
  <c r="AT41" i="7"/>
  <c r="AU32" i="7"/>
  <c r="AT29" i="7"/>
  <c r="AT22" i="7"/>
  <c r="AU56" i="7"/>
  <c r="AT48" i="7"/>
  <c r="AU39" i="7"/>
  <c r="AU46" i="7"/>
  <c r="AT34" i="7"/>
  <c r="AU59" i="7"/>
  <c r="AU50" i="7"/>
  <c r="AT46" i="7"/>
  <c r="AU41" i="7"/>
  <c r="AU18" i="7"/>
  <c r="AT56" i="7"/>
  <c r="AU55" i="7"/>
  <c r="AU40" i="7"/>
  <c r="AU33" i="7"/>
  <c r="AT30" i="7"/>
  <c r="AT27" i="7"/>
  <c r="AU53" i="7"/>
  <c r="AU42" i="7"/>
  <c r="AU58" i="7"/>
  <c r="AU35" i="7"/>
  <c r="AT32" i="7"/>
  <c r="AU31" i="7"/>
  <c r="AU30" i="7"/>
  <c r="AT26" i="7"/>
  <c r="AU22" i="7"/>
  <c r="AT15" i="7"/>
  <c r="AU51" i="7"/>
  <c r="AT49" i="7"/>
  <c r="AT39" i="7"/>
  <c r="AU28" i="7"/>
  <c r="AU37" i="7"/>
  <c r="AT25" i="7"/>
  <c r="AT24" i="7"/>
  <c r="AU13" i="7"/>
  <c r="AT58" i="7"/>
  <c r="AU43" i="7"/>
  <c r="AT37" i="7"/>
  <c r="AU29" i="7"/>
  <c r="AT28" i="7"/>
  <c r="AU27" i="7"/>
  <c r="AU23" i="7"/>
  <c r="AU21" i="7"/>
  <c r="AT13" i="7"/>
  <c r="AT51" i="7"/>
  <c r="AU38" i="7"/>
  <c r="AT35" i="7"/>
  <c r="AT20" i="7"/>
  <c r="AT19" i="7"/>
  <c r="AT18" i="7"/>
  <c r="AU54" i="7"/>
  <c r="AU44" i="7"/>
  <c r="AT38" i="7"/>
  <c r="AT31" i="7"/>
  <c r="AU48" i="7"/>
  <c r="AT44" i="7"/>
  <c r="AT59" i="7"/>
  <c r="AU57" i="7"/>
  <c r="AU45" i="7"/>
  <c r="AT17" i="7"/>
  <c r="AT16" i="7"/>
  <c r="AT52" i="7"/>
  <c r="AT45" i="7"/>
  <c r="AU47" i="7"/>
  <c r="AU25" i="7"/>
  <c r="AU16" i="7"/>
  <c r="AT42" i="7"/>
  <c r="AU20" i="7"/>
  <c r="AU17" i="7"/>
  <c r="AU34" i="7"/>
  <c r="AU24" i="7"/>
  <c r="AC24" i="7"/>
  <c r="AC40" i="7"/>
  <c r="AB45" i="7"/>
  <c r="AU19" i="7"/>
  <c r="AB20" i="7"/>
  <c r="AU36" i="7"/>
  <c r="J39" i="7"/>
  <c r="AU49" i="7"/>
  <c r="K55" i="7"/>
  <c r="AT14" i="7"/>
  <c r="K17" i="7"/>
  <c r="K39" i="7"/>
  <c r="AB46" i="7"/>
  <c r="K48" i="7"/>
  <c r="AU14" i="7"/>
  <c r="AU26" i="7"/>
  <c r="J33" i="7"/>
  <c r="J36" i="7"/>
  <c r="AB47" i="7"/>
  <c r="AH17" i="7"/>
  <c r="AH23" i="7"/>
  <c r="AI16" i="7"/>
  <c r="AH27" i="7"/>
  <c r="J23" i="6"/>
  <c r="J26" i="6"/>
  <c r="AH60" i="7"/>
  <c r="AH53" i="7"/>
  <c r="AH46" i="7"/>
  <c r="AH39" i="7"/>
  <c r="AH32" i="7"/>
  <c r="AH56" i="7"/>
  <c r="AH57" i="7"/>
  <c r="AH50" i="7"/>
  <c r="AH43" i="7"/>
  <c r="AH36" i="7"/>
  <c r="AH51" i="7"/>
  <c r="AI42" i="7"/>
  <c r="AI33" i="7"/>
  <c r="AH31" i="7"/>
  <c r="AH25" i="7"/>
  <c r="AH18" i="7"/>
  <c r="AH58" i="7"/>
  <c r="AH54" i="7"/>
  <c r="AI49" i="7"/>
  <c r="AI40" i="7"/>
  <c r="AH38" i="7"/>
  <c r="AH48" i="7"/>
  <c r="AI39" i="7"/>
  <c r="AI35" i="7"/>
  <c r="AI32" i="7"/>
  <c r="AI22" i="7"/>
  <c r="AH19" i="7"/>
  <c r="AH14" i="7"/>
  <c r="AI52" i="7"/>
  <c r="AI43" i="7"/>
  <c r="AH35" i="7"/>
  <c r="AI28" i="7"/>
  <c r="AI25" i="7"/>
  <c r="AH22" i="7"/>
  <c r="AI15" i="7"/>
  <c r="AH42" i="7"/>
  <c r="AI37" i="7"/>
  <c r="AI31" i="7"/>
  <c r="AI20" i="7"/>
  <c r="AH16" i="7"/>
  <c r="AI50" i="7"/>
  <c r="AH20" i="7"/>
  <c r="AI60" i="7"/>
  <c r="AH52" i="7"/>
  <c r="AI24" i="7"/>
  <c r="AI55" i="7"/>
  <c r="AI47" i="7"/>
  <c r="AI46" i="7"/>
  <c r="AI44" i="7"/>
  <c r="AI34" i="7"/>
  <c r="AI30" i="7"/>
  <c r="AI45" i="7"/>
  <c r="AI36" i="7"/>
  <c r="AH49" i="7"/>
  <c r="AH45" i="7"/>
  <c r="AH15" i="7"/>
  <c r="AH40" i="7"/>
  <c r="AI26" i="7"/>
  <c r="AH37" i="7"/>
  <c r="AH26" i="7"/>
  <c r="AI58" i="7"/>
  <c r="AI56" i="7"/>
  <c r="AH34" i="7"/>
  <c r="AH30" i="7"/>
  <c r="AI21" i="7"/>
  <c r="AH13" i="7"/>
  <c r="AI51" i="7"/>
  <c r="AI59" i="7"/>
  <c r="AH59" i="7"/>
  <c r="AI57" i="7"/>
  <c r="AI13" i="7"/>
  <c r="AH24" i="7"/>
  <c r="AH29" i="7"/>
  <c r="AI54" i="7"/>
  <c r="BG56" i="7"/>
  <c r="Q50" i="7"/>
  <c r="BG58" i="7"/>
  <c r="BG40" i="7"/>
  <c r="Q42" i="7"/>
  <c r="BF46" i="7"/>
  <c r="J66" i="6"/>
  <c r="L66" i="6" s="1"/>
  <c r="J68" i="6"/>
  <c r="L68" i="6" s="1"/>
  <c r="BG60" i="7"/>
  <c r="BF60" i="7"/>
  <c r="BF54" i="7"/>
  <c r="BF47" i="7"/>
  <c r="BF40" i="7"/>
  <c r="BF33" i="7"/>
  <c r="BF57" i="7"/>
  <c r="BF58" i="7"/>
  <c r="BF51" i="7"/>
  <c r="BF44" i="7"/>
  <c r="BF37" i="7"/>
  <c r="BG51" i="7"/>
  <c r="BG42" i="7"/>
  <c r="BF31" i="7"/>
  <c r="BF26" i="7"/>
  <c r="BF19" i="7"/>
  <c r="BG49" i="7"/>
  <c r="BF38" i="7"/>
  <c r="BF55" i="7"/>
  <c r="BG54" i="7"/>
  <c r="BG44" i="7"/>
  <c r="BG35" i="7"/>
  <c r="BG28" i="7"/>
  <c r="BG25" i="7"/>
  <c r="BF22" i="7"/>
  <c r="BF15" i="7"/>
  <c r="BG53" i="7"/>
  <c r="BG48" i="7"/>
  <c r="BG39" i="7"/>
  <c r="BF35" i="7"/>
  <c r="BG32" i="7"/>
  <c r="BF28" i="7"/>
  <c r="BF25" i="7"/>
  <c r="BG16" i="7"/>
  <c r="BG47" i="7"/>
  <c r="BF43" i="7"/>
  <c r="BG38" i="7"/>
  <c r="BG23" i="7"/>
  <c r="BF20" i="7"/>
  <c r="BF17" i="7"/>
  <c r="BF56" i="7"/>
  <c r="BG55" i="7"/>
  <c r="BF36" i="7"/>
  <c r="BG14" i="7"/>
  <c r="BG59" i="7"/>
  <c r="BG24" i="7"/>
  <c r="BG20" i="7"/>
  <c r="BF53" i="7"/>
  <c r="BF13" i="7"/>
  <c r="BF24" i="7"/>
  <c r="BG29" i="7"/>
  <c r="BG33" i="7"/>
  <c r="P39" i="7"/>
  <c r="BG46" i="7"/>
  <c r="P49" i="7"/>
  <c r="P55" i="7"/>
  <c r="BF42" i="7"/>
  <c r="Q18" i="7"/>
  <c r="Q32" i="7"/>
  <c r="BF49" i="7"/>
  <c r="P52" i="7"/>
  <c r="Q19" i="7"/>
  <c r="P21" i="7"/>
  <c r="BF45" i="7"/>
  <c r="BG57" i="7"/>
  <c r="BF59" i="7"/>
  <c r="BG52" i="7"/>
  <c r="P54" i="7"/>
  <c r="P47" i="7"/>
  <c r="P40" i="7"/>
  <c r="P33" i="7"/>
  <c r="P57" i="7"/>
  <c r="P58" i="7"/>
  <c r="P51" i="7"/>
  <c r="P44" i="7"/>
  <c r="P37" i="7"/>
  <c r="Q60" i="7"/>
  <c r="Q56" i="7"/>
  <c r="Q48" i="7"/>
  <c r="P46" i="7"/>
  <c r="Q37" i="7"/>
  <c r="P26" i="7"/>
  <c r="P19" i="7"/>
  <c r="P53" i="7"/>
  <c r="Q44" i="7"/>
  <c r="Q59" i="7"/>
  <c r="P42" i="7"/>
  <c r="P31" i="7"/>
  <c r="P15" i="7"/>
  <c r="P60" i="7"/>
  <c r="P59" i="7"/>
  <c r="Q51" i="7"/>
  <c r="Q46" i="7"/>
  <c r="Q41" i="7"/>
  <c r="Q34" i="7"/>
  <c r="Q20" i="7"/>
  <c r="Q16" i="7"/>
  <c r="Q57" i="7"/>
  <c r="P50" i="7"/>
  <c r="Q45" i="7"/>
  <c r="Q36" i="7"/>
  <c r="P29" i="7"/>
  <c r="P17" i="7"/>
  <c r="Q58" i="7"/>
  <c r="Q54" i="7"/>
  <c r="P43" i="7"/>
  <c r="P27" i="7"/>
  <c r="P23" i="7"/>
  <c r="Q55" i="7"/>
  <c r="Q35" i="7"/>
  <c r="P32" i="7"/>
  <c r="Q13" i="7"/>
  <c r="Q52" i="7"/>
  <c r="BF16" i="7"/>
  <c r="BG17" i="7"/>
  <c r="W19" i="7"/>
  <c r="Q24" i="7"/>
  <c r="P28" i="7"/>
  <c r="Q29" i="7"/>
  <c r="P34" i="7"/>
  <c r="P38" i="7"/>
  <c r="V44" i="7"/>
  <c r="Q47" i="7"/>
  <c r="BF48" i="7"/>
  <c r="W51" i="7"/>
  <c r="J40" i="6"/>
  <c r="L40" i="6" s="1"/>
  <c r="J64" i="6"/>
  <c r="K67" i="6"/>
  <c r="L67" i="6" s="1"/>
  <c r="V56" i="7"/>
  <c r="V49" i="7"/>
  <c r="V42" i="7"/>
  <c r="V35" i="7"/>
  <c r="V59" i="7"/>
  <c r="V60" i="7"/>
  <c r="V53" i="7"/>
  <c r="V46" i="7"/>
  <c r="V39" i="7"/>
  <c r="V32" i="7"/>
  <c r="W55" i="7"/>
  <c r="W52" i="7"/>
  <c r="W43" i="7"/>
  <c r="V41" i="7"/>
  <c r="W32" i="7"/>
  <c r="V28" i="7"/>
  <c r="V21" i="7"/>
  <c r="W50" i="7"/>
  <c r="V48" i="7"/>
  <c r="W39" i="7"/>
  <c r="V58" i="7"/>
  <c r="W57" i="7"/>
  <c r="V50" i="7"/>
  <c r="W36" i="7"/>
  <c r="V29" i="7"/>
  <c r="V26" i="7"/>
  <c r="V17" i="7"/>
  <c r="V57" i="7"/>
  <c r="W45" i="7"/>
  <c r="V36" i="7"/>
  <c r="W49" i="7"/>
  <c r="W30" i="7"/>
  <c r="W27" i="7"/>
  <c r="V24" i="7"/>
  <c r="W58" i="7"/>
  <c r="V55" i="7"/>
  <c r="W44" i="7"/>
  <c r="V33" i="7"/>
  <c r="V30" i="7"/>
  <c r="V22" i="7"/>
  <c r="V18" i="7"/>
  <c r="W15" i="7"/>
  <c r="V47" i="7"/>
  <c r="W46" i="7"/>
  <c r="V45" i="7"/>
  <c r="V38" i="7"/>
  <c r="W37" i="7"/>
  <c r="V34" i="7"/>
  <c r="W41" i="7"/>
  <c r="V13" i="7"/>
  <c r="P14" i="7"/>
  <c r="V20" i="7"/>
  <c r="W21" i="7"/>
  <c r="W22" i="7"/>
  <c r="V23" i="7"/>
  <c r="P25" i="7"/>
  <c r="Q26" i="7"/>
  <c r="Q27" i="7"/>
  <c r="Q28" i="7"/>
  <c r="P30" i="7"/>
  <c r="V31" i="7"/>
  <c r="W35" i="7"/>
  <c r="Q38" i="7"/>
  <c r="W54" i="7"/>
  <c r="P56" i="7"/>
  <c r="J131" i="6"/>
  <c r="L17" i="4" l="1"/>
  <c r="D57" i="5"/>
  <c r="L26" i="6"/>
  <c r="D18" i="5"/>
  <c r="L43" i="6"/>
  <c r="L35" i="6"/>
  <c r="L104" i="6"/>
  <c r="L12" i="4"/>
  <c r="L50" i="6"/>
  <c r="L9" i="4"/>
  <c r="L38" i="6"/>
  <c r="L37" i="6"/>
  <c r="L106" i="6"/>
  <c r="L62" i="6"/>
  <c r="L64" i="6"/>
  <c r="L63" i="6"/>
  <c r="L25" i="6"/>
  <c r="L15" i="4"/>
  <c r="L626" i="4"/>
  <c r="L882" i="4"/>
  <c r="L360" i="4"/>
  <c r="L629" i="4"/>
  <c r="L938" i="4"/>
  <c r="L578" i="4"/>
  <c r="L649" i="4"/>
  <c r="L707" i="4"/>
  <c r="L456" i="4"/>
  <c r="L945" i="4"/>
  <c r="L907" i="4"/>
  <c r="L511" i="4"/>
  <c r="L53" i="4"/>
  <c r="L935" i="4"/>
  <c r="L433" i="4"/>
  <c r="L780" i="4"/>
  <c r="L276" i="4"/>
  <c r="L491" i="4"/>
  <c r="L713" i="4"/>
  <c r="L137" i="4"/>
  <c r="L205" i="4"/>
  <c r="L687" i="4"/>
  <c r="L326" i="4"/>
  <c r="L799" i="4"/>
  <c r="L563" i="4"/>
  <c r="L745" i="4"/>
  <c r="L726" i="4"/>
  <c r="L167" i="4"/>
  <c r="L24" i="4"/>
  <c r="L869" i="4"/>
  <c r="L665" i="4"/>
  <c r="L633" i="4"/>
  <c r="L822" i="4"/>
  <c r="L14" i="4"/>
  <c r="L206" i="4"/>
  <c r="L353" i="4"/>
  <c r="L307" i="4"/>
  <c r="L792" i="4"/>
  <c r="L393" i="4"/>
  <c r="L434" i="4"/>
  <c r="L302" i="4"/>
  <c r="L739" i="4"/>
  <c r="L409" i="4"/>
  <c r="L709" i="4"/>
  <c r="L113" i="4"/>
  <c r="L143" i="4"/>
  <c r="L240" i="4"/>
  <c r="L120" i="4"/>
  <c r="L719" i="4"/>
  <c r="L599" i="4"/>
  <c r="L941" i="4"/>
  <c r="L527" i="4"/>
  <c r="L725" i="4"/>
  <c r="L906" i="4"/>
  <c r="L144" i="4"/>
  <c r="L905" i="4"/>
  <c r="L528" i="4"/>
  <c r="L942" i="4"/>
  <c r="L953" i="4"/>
  <c r="L198" i="4"/>
  <c r="L534" i="4"/>
  <c r="L103" i="6"/>
  <c r="L134" i="6"/>
  <c r="L126" i="6"/>
  <c r="L102" i="6"/>
  <c r="L36" i="6"/>
  <c r="L48" i="6"/>
  <c r="K34" i="6"/>
  <c r="J34" i="6"/>
  <c r="G34" i="6"/>
  <c r="L23" i="6"/>
  <c r="L80" i="6"/>
  <c r="L81" i="6"/>
  <c r="L131" i="6"/>
  <c r="L79" i="6"/>
  <c r="AW12" i="7"/>
  <c r="K21" i="6"/>
  <c r="J21" i="6"/>
  <c r="G21" i="6"/>
  <c r="F23" i="5"/>
  <c r="H11" i="5"/>
  <c r="H29" i="5" s="1"/>
  <c r="H62" i="5" s="1"/>
  <c r="H23" i="5"/>
  <c r="L22" i="6"/>
  <c r="L91" i="6"/>
  <c r="L60" i="6"/>
  <c r="F11" i="5"/>
  <c r="F29" i="5" s="1"/>
  <c r="F62" i="5" s="1"/>
  <c r="F114" i="5" s="1"/>
  <c r="D11" i="5"/>
  <c r="D29" i="5" s="1"/>
  <c r="E23" i="5"/>
  <c r="E11" i="5"/>
  <c r="E29" i="5" s="1"/>
  <c r="L11" i="6"/>
  <c r="K60" i="5"/>
  <c r="K112" i="5" s="1"/>
  <c r="I64" i="5"/>
  <c r="I116" i="5" s="1"/>
  <c r="E104" i="5"/>
  <c r="C26" i="6" s="1"/>
  <c r="K8" i="6"/>
  <c r="G8" i="6"/>
  <c r="D23" i="5"/>
  <c r="L120" i="6"/>
  <c r="L92" i="6"/>
  <c r="L77" i="6"/>
  <c r="L65" i="5"/>
  <c r="L117" i="5" s="1"/>
  <c r="F115" i="5"/>
  <c r="M120" i="5"/>
  <c r="M86" i="5"/>
  <c r="C129" i="6" s="1"/>
  <c r="F86" i="5"/>
  <c r="C38" i="6" s="1"/>
  <c r="H86" i="5"/>
  <c r="C64" i="6" s="1"/>
  <c r="E117" i="5"/>
  <c r="L59" i="5"/>
  <c r="L111" i="5" s="1"/>
  <c r="K61" i="5"/>
  <c r="K113" i="5" s="1"/>
  <c r="L113" i="6"/>
  <c r="N14" i="5"/>
  <c r="L115" i="6"/>
  <c r="L119" i="6"/>
  <c r="L63" i="5"/>
  <c r="L115" i="5" s="1"/>
  <c r="I51" i="5"/>
  <c r="B75" i="6" s="1"/>
  <c r="H112" i="5"/>
  <c r="L51" i="5"/>
  <c r="B114" i="6" s="1"/>
  <c r="D58" i="5"/>
  <c r="D110" i="5" s="1"/>
  <c r="G53" i="5"/>
  <c r="C49" i="6" s="1"/>
  <c r="N10" i="5"/>
  <c r="L107" i="6"/>
  <c r="L13" i="6"/>
  <c r="E111" i="5"/>
  <c r="G86" i="5"/>
  <c r="C51" i="6" s="1"/>
  <c r="M115" i="5"/>
  <c r="N41" i="5"/>
  <c r="F116" i="5"/>
  <c r="F102" i="5"/>
  <c r="B39" i="6" s="1"/>
  <c r="L53" i="5"/>
  <c r="C114" i="6" s="1"/>
  <c r="H36" i="5"/>
  <c r="B61" i="6" s="1"/>
  <c r="K120" i="5"/>
  <c r="L67" i="5"/>
  <c r="L119" i="5" s="1"/>
  <c r="D63" i="5"/>
  <c r="D115" i="5" s="1"/>
  <c r="L125" i="6"/>
  <c r="J8" i="6"/>
  <c r="D84" i="5"/>
  <c r="B12" i="6" s="1"/>
  <c r="N12" i="5"/>
  <c r="L17" i="6"/>
  <c r="L15" i="6"/>
  <c r="L93" i="6"/>
  <c r="E86" i="5"/>
  <c r="C25" i="6" s="1"/>
  <c r="M64" i="5"/>
  <c r="M116" i="5" s="1"/>
  <c r="H63" i="5"/>
  <c r="H115" i="5" s="1"/>
  <c r="H102" i="5"/>
  <c r="B65" i="6" s="1"/>
  <c r="E53" i="5"/>
  <c r="C23" i="6" s="1"/>
  <c r="F117" i="5"/>
  <c r="N100" i="5"/>
  <c r="F58" i="5"/>
  <c r="F110" i="5" s="1"/>
  <c r="K64" i="5"/>
  <c r="K116" i="5" s="1"/>
  <c r="L105" i="6"/>
  <c r="L12" i="6"/>
  <c r="M53" i="5"/>
  <c r="C127" i="6" s="1"/>
  <c r="N79" i="5"/>
  <c r="L104" i="5"/>
  <c r="C117" i="6" s="1"/>
  <c r="I86" i="5"/>
  <c r="C77" i="6" s="1"/>
  <c r="M84" i="5"/>
  <c r="B129" i="6" s="1"/>
  <c r="L89" i="6"/>
  <c r="M102" i="5"/>
  <c r="B130" i="6" s="1"/>
  <c r="N7" i="5"/>
  <c r="N44" i="5"/>
  <c r="J53" i="5"/>
  <c r="C88" i="6" s="1"/>
  <c r="G84" i="5"/>
  <c r="B51" i="6" s="1"/>
  <c r="N16" i="5"/>
  <c r="L117" i="6"/>
  <c r="N98" i="5"/>
  <c r="L100" i="6"/>
  <c r="L76" i="6"/>
  <c r="L114" i="6"/>
  <c r="N97" i="5"/>
  <c r="N6" i="5"/>
  <c r="H118" i="5"/>
  <c r="E115" i="5"/>
  <c r="M61" i="5"/>
  <c r="M113" i="5" s="1"/>
  <c r="M111" i="5"/>
  <c r="J67" i="5"/>
  <c r="J119" i="5" s="1"/>
  <c r="L86" i="6"/>
  <c r="B62" i="6"/>
  <c r="H55" i="5"/>
  <c r="D62" i="6" s="1"/>
  <c r="BA12" i="7"/>
  <c r="AZ12" i="7"/>
  <c r="H104" i="5"/>
  <c r="C65" i="6" s="1"/>
  <c r="L35" i="5"/>
  <c r="K84" i="5"/>
  <c r="D31" i="5"/>
  <c r="D64" i="5" s="1"/>
  <c r="N13" i="5"/>
  <c r="N77" i="5"/>
  <c r="I35" i="5"/>
  <c r="I68" i="5" s="1"/>
  <c r="I33" i="5"/>
  <c r="M32" i="5"/>
  <c r="M65" i="5" s="1"/>
  <c r="M117" i="5" s="1"/>
  <c r="N9" i="5"/>
  <c r="D27" i="5"/>
  <c r="N96" i="5"/>
  <c r="N39" i="5"/>
  <c r="D51" i="5"/>
  <c r="E112" i="5"/>
  <c r="I65" i="5"/>
  <c r="I117" i="5" s="1"/>
  <c r="J84" i="5"/>
  <c r="F112" i="5"/>
  <c r="G27" i="5"/>
  <c r="I18" i="5"/>
  <c r="I24" i="5"/>
  <c r="N80" i="5"/>
  <c r="J27" i="5"/>
  <c r="G26" i="5"/>
  <c r="G59" i="5" s="1"/>
  <c r="G111" i="5" s="1"/>
  <c r="J73" i="6"/>
  <c r="L73" i="6" s="1"/>
  <c r="M33" i="5"/>
  <c r="M66" i="5" s="1"/>
  <c r="E31" i="5"/>
  <c r="E64" i="5" s="1"/>
  <c r="E116" i="5" s="1"/>
  <c r="L84" i="5"/>
  <c r="K86" i="5"/>
  <c r="C103" i="6" s="1"/>
  <c r="N49" i="5"/>
  <c r="D53" i="5"/>
  <c r="N40" i="5"/>
  <c r="N76" i="5"/>
  <c r="N93" i="5"/>
  <c r="M109" i="5"/>
  <c r="J30" i="5"/>
  <c r="J31" i="5"/>
  <c r="J64" i="5" s="1"/>
  <c r="J86" i="5"/>
  <c r="C90" i="6" s="1"/>
  <c r="G34" i="5"/>
  <c r="G67" i="5" s="1"/>
  <c r="G51" i="5"/>
  <c r="N72" i="5"/>
  <c r="H32" i="5"/>
  <c r="L33" i="5"/>
  <c r="L66" i="5" s="1"/>
  <c r="K26" i="5"/>
  <c r="K59" i="5" s="1"/>
  <c r="K111" i="5" s="1"/>
  <c r="N48" i="5"/>
  <c r="N95" i="5"/>
  <c r="F113" i="5"/>
  <c r="I28" i="5"/>
  <c r="I61" i="5" s="1"/>
  <c r="J35" i="5"/>
  <c r="J68" i="5" s="1"/>
  <c r="J120" i="5" s="1"/>
  <c r="J28" i="5"/>
  <c r="J61" i="5" s="1"/>
  <c r="J113" i="5" s="1"/>
  <c r="D65" i="5"/>
  <c r="D117" i="5" s="1"/>
  <c r="I30" i="5"/>
  <c r="I63" i="5" s="1"/>
  <c r="M18" i="5"/>
  <c r="AN12" i="7"/>
  <c r="AO12" i="7"/>
  <c r="L25" i="5"/>
  <c r="L58" i="5" s="1"/>
  <c r="L20" i="5"/>
  <c r="K51" i="5"/>
  <c r="N47" i="5"/>
  <c r="N92" i="5"/>
  <c r="N15" i="5"/>
  <c r="D33" i="5"/>
  <c r="D66" i="5" s="1"/>
  <c r="I29" i="5"/>
  <c r="I62" i="5" s="1"/>
  <c r="I60" i="5"/>
  <c r="I112" i="5" s="1"/>
  <c r="M29" i="5"/>
  <c r="M62" i="5" s="1"/>
  <c r="M51" i="5"/>
  <c r="B64" i="6"/>
  <c r="K112" i="6"/>
  <c r="L112" i="6" s="1"/>
  <c r="F34" i="5"/>
  <c r="F67" i="5" s="1"/>
  <c r="B25" i="6"/>
  <c r="E28" i="5"/>
  <c r="L29" i="5"/>
  <c r="L27" i="5"/>
  <c r="L60" i="5" s="1"/>
  <c r="L112" i="5" s="1"/>
  <c r="K24" i="5"/>
  <c r="K57" i="5" s="1"/>
  <c r="K109" i="5" s="1"/>
  <c r="K18" i="5"/>
  <c r="D67" i="5"/>
  <c r="D119" i="5" s="1"/>
  <c r="L82" i="6"/>
  <c r="L95" i="6"/>
  <c r="H25" i="5"/>
  <c r="H20" i="5"/>
  <c r="H22" i="5" s="1"/>
  <c r="D60" i="6" s="1"/>
  <c r="L121" i="6"/>
  <c r="F104" i="5"/>
  <c r="C39" i="6" s="1"/>
  <c r="M37" i="5"/>
  <c r="C126" i="6" s="1"/>
  <c r="L18" i="5"/>
  <c r="L24" i="5"/>
  <c r="K32" i="5"/>
  <c r="K65" i="5" s="1"/>
  <c r="N50" i="5"/>
  <c r="N73" i="5"/>
  <c r="D86" i="5"/>
  <c r="B60" i="6"/>
  <c r="D20" i="5"/>
  <c r="H59" i="5"/>
  <c r="H111" i="5" s="1"/>
  <c r="G35" i="5"/>
  <c r="G68" i="5" s="1"/>
  <c r="G120" i="5" s="1"/>
  <c r="D61" i="5"/>
  <c r="E119" i="5"/>
  <c r="F20" i="5"/>
  <c r="G33" i="5"/>
  <c r="G66" i="5" s="1"/>
  <c r="G118" i="5" s="1"/>
  <c r="L94" i="6"/>
  <c r="M60" i="5"/>
  <c r="M112" i="5" s="1"/>
  <c r="B36" i="6"/>
  <c r="F55" i="5"/>
  <c r="D36" i="6" s="1"/>
  <c r="E35" i="5"/>
  <c r="B38" i="6"/>
  <c r="K104" i="5"/>
  <c r="C104" i="6" s="1"/>
  <c r="N99" i="5"/>
  <c r="N94" i="5"/>
  <c r="G102" i="5"/>
  <c r="F26" i="5"/>
  <c r="F59" i="5" s="1"/>
  <c r="K102" i="5"/>
  <c r="F68" i="5"/>
  <c r="F120" i="5" s="1"/>
  <c r="N82" i="5"/>
  <c r="J33" i="5"/>
  <c r="J66" i="5" s="1"/>
  <c r="J99" i="6"/>
  <c r="L99" i="6" s="1"/>
  <c r="L9" i="6"/>
  <c r="L118" i="6"/>
  <c r="B23" i="6"/>
  <c r="L86" i="5"/>
  <c r="C116" i="6" s="1"/>
  <c r="N45" i="5"/>
  <c r="N101" i="5"/>
  <c r="D102" i="5"/>
  <c r="N90" i="5"/>
  <c r="L61" i="5"/>
  <c r="L113" i="5" s="1"/>
  <c r="G30" i="5"/>
  <c r="G63" i="5" s="1"/>
  <c r="M58" i="5"/>
  <c r="G25" i="5"/>
  <c r="G58" i="5" s="1"/>
  <c r="G20" i="5"/>
  <c r="G104" i="5"/>
  <c r="C52" i="6" s="1"/>
  <c r="H57" i="5"/>
  <c r="H109" i="5" s="1"/>
  <c r="J29" i="5"/>
  <c r="J62" i="5" s="1"/>
  <c r="G31" i="5"/>
  <c r="G64" i="5" s="1"/>
  <c r="G116" i="5" s="1"/>
  <c r="H34" i="5"/>
  <c r="H67" i="5" s="1"/>
  <c r="H119" i="5" s="1"/>
  <c r="N83" i="5"/>
  <c r="N81" i="5"/>
  <c r="N43" i="5"/>
  <c r="C125" i="6"/>
  <c r="F66" i="5"/>
  <c r="F69" i="5" s="1"/>
  <c r="G32" i="5"/>
  <c r="J104" i="5"/>
  <c r="C91" i="6" s="1"/>
  <c r="I104" i="5"/>
  <c r="C78" i="6" s="1"/>
  <c r="I26" i="5"/>
  <c r="I59" i="5" s="1"/>
  <c r="I84" i="5"/>
  <c r="BF12" i="7"/>
  <c r="BG12" i="7"/>
  <c r="H28" i="5"/>
  <c r="H61" i="5" s="1"/>
  <c r="H113" i="5" s="1"/>
  <c r="E18" i="5"/>
  <c r="E24" i="5"/>
  <c r="E36" i="5" s="1"/>
  <c r="N75" i="5"/>
  <c r="N46" i="5"/>
  <c r="G18" i="5"/>
  <c r="G24" i="5"/>
  <c r="G57" i="5" s="1"/>
  <c r="J20" i="5"/>
  <c r="J25" i="5"/>
  <c r="J24" i="5"/>
  <c r="J18" i="5"/>
  <c r="E20" i="5"/>
  <c r="K25" i="5"/>
  <c r="K58" i="5" s="1"/>
  <c r="K110" i="5" s="1"/>
  <c r="K20" i="5"/>
  <c r="L53" i="6"/>
  <c r="L75" i="6"/>
  <c r="L101" i="6"/>
  <c r="K47" i="6"/>
  <c r="L47" i="6" s="1"/>
  <c r="H31" i="5"/>
  <c r="E102" i="5"/>
  <c r="L102" i="5"/>
  <c r="N74" i="5"/>
  <c r="N8" i="5"/>
  <c r="D26" i="5"/>
  <c r="D59" i="5" s="1"/>
  <c r="N78" i="5"/>
  <c r="K63" i="5"/>
  <c r="K115" i="5" s="1"/>
  <c r="J32" i="5"/>
  <c r="J65" i="5" s="1"/>
  <c r="J102" i="5"/>
  <c r="I102" i="5"/>
  <c r="E12" i="7"/>
  <c r="D12" i="7"/>
  <c r="C12" i="7" a="1"/>
  <c r="C12" i="7" s="1"/>
  <c r="L16" i="6"/>
  <c r="K29" i="5"/>
  <c r="K62" i="5" s="1"/>
  <c r="K114" i="5" s="1"/>
  <c r="K33" i="5"/>
  <c r="K66" i="5" s="1"/>
  <c r="K118" i="5" s="1"/>
  <c r="I53" i="5"/>
  <c r="C75" i="6" s="1"/>
  <c r="D35" i="5"/>
  <c r="D68" i="5" s="1"/>
  <c r="N17" i="5"/>
  <c r="J26" i="5"/>
  <c r="I25" i="5"/>
  <c r="I58" i="5" s="1"/>
  <c r="I110" i="5" s="1"/>
  <c r="I20" i="5"/>
  <c r="G29" i="5"/>
  <c r="AI12" i="7"/>
  <c r="AH12" i="7"/>
  <c r="L10" i="6"/>
  <c r="L31" i="5"/>
  <c r="L64" i="5" s="1"/>
  <c r="K34" i="5"/>
  <c r="K53" i="5"/>
  <c r="C101" i="6" s="1"/>
  <c r="N42" i="5"/>
  <c r="D104" i="5"/>
  <c r="N91" i="5"/>
  <c r="F36" i="5"/>
  <c r="G28" i="5"/>
  <c r="G61" i="5" s="1"/>
  <c r="J51" i="5"/>
  <c r="I34" i="5"/>
  <c r="I67" i="5" s="1"/>
  <c r="L34" i="6" l="1"/>
  <c r="H114" i="5"/>
  <c r="L21" i="6"/>
  <c r="L8" i="6"/>
  <c r="D62" i="5"/>
  <c r="D114" i="5" s="1"/>
  <c r="E62" i="5"/>
  <c r="E114" i="5" s="1"/>
  <c r="N11" i="5"/>
  <c r="F88" i="5"/>
  <c r="D38" i="6" s="1"/>
  <c r="H88" i="5"/>
  <c r="D64" i="6" s="1"/>
  <c r="E55" i="5"/>
  <c r="D23" i="6" s="1"/>
  <c r="M88" i="5"/>
  <c r="D129" i="6" s="1"/>
  <c r="E37" i="5"/>
  <c r="C22" i="6" s="1"/>
  <c r="M69" i="5"/>
  <c r="B128" i="6" s="1"/>
  <c r="M36" i="5"/>
  <c r="M38" i="5" s="1"/>
  <c r="D126" i="6" s="1"/>
  <c r="L55" i="5"/>
  <c r="D114" i="6" s="1"/>
  <c r="G88" i="5"/>
  <c r="D51" i="6" s="1"/>
  <c r="J37" i="5"/>
  <c r="C87" i="6" s="1"/>
  <c r="F111" i="5"/>
  <c r="E88" i="5"/>
  <c r="D25" i="6" s="1"/>
  <c r="H69" i="5"/>
  <c r="H121" i="5" s="1"/>
  <c r="B66" i="6" s="1"/>
  <c r="I55" i="5"/>
  <c r="D75" i="6" s="1"/>
  <c r="F37" i="5"/>
  <c r="C35" i="6" s="1"/>
  <c r="D116" i="5"/>
  <c r="D70" i="5"/>
  <c r="C11" i="6" s="1"/>
  <c r="D37" i="5"/>
  <c r="G115" i="5"/>
  <c r="I120" i="5"/>
  <c r="D36" i="5"/>
  <c r="B9" i="6" s="1"/>
  <c r="N32" i="5"/>
  <c r="G113" i="5"/>
  <c r="E57" i="5"/>
  <c r="E69" i="5" s="1"/>
  <c r="E121" i="5" s="1"/>
  <c r="B27" i="6" s="1"/>
  <c r="K117" i="5"/>
  <c r="J117" i="5"/>
  <c r="N25" i="5"/>
  <c r="I36" i="5"/>
  <c r="M106" i="5"/>
  <c r="D130" i="6" s="1"/>
  <c r="L118" i="5"/>
  <c r="G110" i="5"/>
  <c r="L62" i="5"/>
  <c r="L114" i="5" s="1"/>
  <c r="J59" i="5"/>
  <c r="J111" i="5" s="1"/>
  <c r="H64" i="5"/>
  <c r="H116" i="5" s="1"/>
  <c r="F70" i="5"/>
  <c r="C37" i="6" s="1"/>
  <c r="F119" i="5"/>
  <c r="B37" i="6"/>
  <c r="C8" i="6"/>
  <c r="N20" i="5"/>
  <c r="C112" i="6"/>
  <c r="B90" i="6"/>
  <c r="J88" i="5"/>
  <c r="D90" i="6" s="1"/>
  <c r="F118" i="5"/>
  <c r="I119" i="5"/>
  <c r="K67" i="5"/>
  <c r="K70" i="5" s="1"/>
  <c r="C102" i="6" s="1"/>
  <c r="I37" i="5"/>
  <c r="C74" i="6" s="1"/>
  <c r="C86" i="6"/>
  <c r="G65" i="5"/>
  <c r="G117" i="5" s="1"/>
  <c r="G70" i="5"/>
  <c r="C50" i="6" s="1"/>
  <c r="G106" i="5"/>
  <c r="B52" i="6"/>
  <c r="I114" i="5"/>
  <c r="L37" i="5"/>
  <c r="C113" i="6" s="1"/>
  <c r="J116" i="5"/>
  <c r="B103" i="6"/>
  <c r="K88" i="5"/>
  <c r="D103" i="6" s="1"/>
  <c r="L70" i="5"/>
  <c r="C115" i="6" s="1"/>
  <c r="N29" i="5"/>
  <c r="B88" i="6"/>
  <c r="J55" i="5"/>
  <c r="D88" i="6" s="1"/>
  <c r="D22" i="5"/>
  <c r="D8" i="6" s="1"/>
  <c r="B8" i="6"/>
  <c r="N18" i="5"/>
  <c r="C47" i="6"/>
  <c r="L116" i="5"/>
  <c r="N26" i="5"/>
  <c r="C99" i="6"/>
  <c r="G36" i="5"/>
  <c r="G37" i="5"/>
  <c r="C48" i="6" s="1"/>
  <c r="L110" i="5"/>
  <c r="H65" i="5"/>
  <c r="H117" i="5" s="1"/>
  <c r="J63" i="5"/>
  <c r="J115" i="5" s="1"/>
  <c r="M118" i="5"/>
  <c r="I66" i="5"/>
  <c r="I118" i="5" s="1"/>
  <c r="L68" i="5"/>
  <c r="L120" i="5" s="1"/>
  <c r="M70" i="5"/>
  <c r="C128" i="6" s="1"/>
  <c r="M110" i="5"/>
  <c r="C12" i="6"/>
  <c r="N86" i="5"/>
  <c r="C142" i="6" s="1"/>
  <c r="I113" i="5"/>
  <c r="I57" i="5"/>
  <c r="I109" i="5" s="1"/>
  <c r="N51" i="5"/>
  <c r="D55" i="5"/>
  <c r="D10" i="6" s="1"/>
  <c r="B10" i="6"/>
  <c r="C21" i="6"/>
  <c r="B125" i="6"/>
  <c r="M22" i="5"/>
  <c r="D125" i="6" s="1"/>
  <c r="D113" i="5"/>
  <c r="D60" i="5"/>
  <c r="F106" i="5"/>
  <c r="C34" i="6"/>
  <c r="F22" i="5"/>
  <c r="D34" i="6" s="1"/>
  <c r="D111" i="5"/>
  <c r="J118" i="5"/>
  <c r="E61" i="5"/>
  <c r="E70" i="5" s="1"/>
  <c r="C24" i="6" s="1"/>
  <c r="E106" i="5"/>
  <c r="B26" i="6"/>
  <c r="J114" i="5"/>
  <c r="E68" i="5"/>
  <c r="E120" i="5" s="1"/>
  <c r="M114" i="5"/>
  <c r="D118" i="5"/>
  <c r="I115" i="5"/>
  <c r="G119" i="5"/>
  <c r="C10" i="6"/>
  <c r="N53" i="5"/>
  <c r="C140" i="6" s="1"/>
  <c r="G60" i="5"/>
  <c r="G112" i="5" s="1"/>
  <c r="I70" i="5"/>
  <c r="C76" i="6" s="1"/>
  <c r="N84" i="5"/>
  <c r="B73" i="6"/>
  <c r="I22" i="5"/>
  <c r="D73" i="6" s="1"/>
  <c r="B35" i="6"/>
  <c r="F121" i="5"/>
  <c r="B40" i="6" s="1"/>
  <c r="B86" i="6"/>
  <c r="J22" i="5"/>
  <c r="D86" i="6" s="1"/>
  <c r="B77" i="6"/>
  <c r="I88" i="5"/>
  <c r="D77" i="6" s="1"/>
  <c r="N35" i="5"/>
  <c r="J36" i="5"/>
  <c r="B91" i="6"/>
  <c r="J106" i="5"/>
  <c r="L36" i="5"/>
  <c r="N24" i="5"/>
  <c r="G62" i="5"/>
  <c r="B22" i="6"/>
  <c r="I111" i="5"/>
  <c r="B13" i="6"/>
  <c r="D106" i="5"/>
  <c r="N102" i="5"/>
  <c r="B104" i="6"/>
  <c r="K106" i="5"/>
  <c r="B112" i="6"/>
  <c r="L22" i="5"/>
  <c r="D112" i="6" s="1"/>
  <c r="K69" i="5"/>
  <c r="N34" i="5"/>
  <c r="H106" i="5"/>
  <c r="D120" i="5"/>
  <c r="B21" i="6"/>
  <c r="E22" i="5"/>
  <c r="D21" i="6" s="1"/>
  <c r="B99" i="6"/>
  <c r="K22" i="5"/>
  <c r="D99" i="6" s="1"/>
  <c r="L88" i="5"/>
  <c r="D116" i="6" s="1"/>
  <c r="B116" i="6"/>
  <c r="J60" i="5"/>
  <c r="J112" i="5" s="1"/>
  <c r="B47" i="6"/>
  <c r="G22" i="5"/>
  <c r="D47" i="6" s="1"/>
  <c r="C60" i="6"/>
  <c r="K37" i="5"/>
  <c r="C100" i="6" s="1"/>
  <c r="G109" i="5"/>
  <c r="N30" i="5"/>
  <c r="H37" i="5"/>
  <c r="H58" i="5"/>
  <c r="B127" i="6"/>
  <c r="M55" i="5"/>
  <c r="D127" i="6" s="1"/>
  <c r="N33" i="5"/>
  <c r="B49" i="6"/>
  <c r="G55" i="5"/>
  <c r="D49" i="6" s="1"/>
  <c r="D88" i="5"/>
  <c r="D12" i="6" s="1"/>
  <c r="N27" i="5"/>
  <c r="B117" i="6"/>
  <c r="L106" i="5"/>
  <c r="N104" i="5"/>
  <c r="C143" i="6" s="1"/>
  <c r="C13" i="6"/>
  <c r="I106" i="5"/>
  <c r="B78" i="6"/>
  <c r="J57" i="5"/>
  <c r="C73" i="6"/>
  <c r="J58" i="5"/>
  <c r="J70" i="5" s="1"/>
  <c r="C89" i="6" s="1"/>
  <c r="N28" i="5"/>
  <c r="L57" i="5"/>
  <c r="L69" i="5" s="1"/>
  <c r="K36" i="5"/>
  <c r="B101" i="6"/>
  <c r="K55" i="5"/>
  <c r="D101" i="6" s="1"/>
  <c r="N31" i="5"/>
  <c r="D109" i="5"/>
  <c r="D112" i="5" l="1"/>
  <c r="N112" i="5" s="1"/>
  <c r="D69" i="5"/>
  <c r="D71" i="5" s="1"/>
  <c r="D11" i="6" s="1"/>
  <c r="D122" i="5"/>
  <c r="C14" i="6" s="1"/>
  <c r="N64" i="5"/>
  <c r="B126" i="6"/>
  <c r="E38" i="5"/>
  <c r="D22" i="6" s="1"/>
  <c r="N62" i="5"/>
  <c r="M121" i="5"/>
  <c r="B131" i="6" s="1"/>
  <c r="C9" i="6"/>
  <c r="F38" i="5"/>
  <c r="D35" i="6" s="1"/>
  <c r="B63" i="6"/>
  <c r="K121" i="5"/>
  <c r="B105" i="6" s="1"/>
  <c r="N66" i="5"/>
  <c r="N115" i="5"/>
  <c r="B24" i="6"/>
  <c r="N63" i="5"/>
  <c r="E109" i="5"/>
  <c r="N67" i="5"/>
  <c r="N117" i="5"/>
  <c r="G69" i="5"/>
  <c r="G121" i="5" s="1"/>
  <c r="B53" i="6" s="1"/>
  <c r="N59" i="5"/>
  <c r="I122" i="5"/>
  <c r="C79" i="6" s="1"/>
  <c r="I38" i="5"/>
  <c r="D74" i="6" s="1"/>
  <c r="B74" i="6"/>
  <c r="K119" i="5"/>
  <c r="N119" i="5" s="1"/>
  <c r="N116" i="5"/>
  <c r="I69" i="5"/>
  <c r="I71" i="5" s="1"/>
  <c r="D38" i="5"/>
  <c r="D9" i="6" s="1"/>
  <c r="J69" i="5"/>
  <c r="J121" i="5" s="1"/>
  <c r="B92" i="6" s="1"/>
  <c r="N65" i="5"/>
  <c r="G114" i="5"/>
  <c r="N114" i="5" s="1"/>
  <c r="D104" i="6"/>
  <c r="D91" i="6"/>
  <c r="E113" i="5"/>
  <c r="N113" i="5" s="1"/>
  <c r="N61" i="5"/>
  <c r="G122" i="5"/>
  <c r="C53" i="6" s="1"/>
  <c r="B48" i="6"/>
  <c r="G38" i="5"/>
  <c r="D48" i="6" s="1"/>
  <c r="E122" i="5"/>
  <c r="C27" i="6" s="1"/>
  <c r="H70" i="5"/>
  <c r="H110" i="5"/>
  <c r="J122" i="5"/>
  <c r="C92" i="6" s="1"/>
  <c r="N37" i="5"/>
  <c r="C139" i="6" s="1"/>
  <c r="N68" i="5"/>
  <c r="B140" i="6"/>
  <c r="N55" i="5"/>
  <c r="D140" i="6" s="1"/>
  <c r="N58" i="5"/>
  <c r="E71" i="5"/>
  <c r="D24" i="6" s="1"/>
  <c r="F71" i="5"/>
  <c r="D37" i="6" s="1"/>
  <c r="N57" i="5"/>
  <c r="D52" i="6"/>
  <c r="N111" i="5"/>
  <c r="F122" i="5"/>
  <c r="C40" i="6" s="1"/>
  <c r="B102" i="6"/>
  <c r="K71" i="5"/>
  <c r="D102" i="6" s="1"/>
  <c r="J109" i="5"/>
  <c r="J110" i="5"/>
  <c r="J38" i="5"/>
  <c r="D87" i="6" s="1"/>
  <c r="B87" i="6"/>
  <c r="B138" i="6"/>
  <c r="N22" i="5"/>
  <c r="D138" i="6" s="1"/>
  <c r="N120" i="5"/>
  <c r="M122" i="5"/>
  <c r="C131" i="6" s="1"/>
  <c r="K122" i="5"/>
  <c r="C105" i="6" s="1"/>
  <c r="C138" i="6"/>
  <c r="D78" i="6"/>
  <c r="C61" i="6"/>
  <c r="H38" i="5"/>
  <c r="D61" i="6" s="1"/>
  <c r="B100" i="6"/>
  <c r="K38" i="5"/>
  <c r="D100" i="6" s="1"/>
  <c r="D117" i="6"/>
  <c r="L109" i="5"/>
  <c r="D39" i="6"/>
  <c r="N36" i="5"/>
  <c r="M71" i="5"/>
  <c r="B143" i="6"/>
  <c r="N106" i="5"/>
  <c r="B142" i="6"/>
  <c r="N88" i="5"/>
  <c r="D142" i="6" s="1"/>
  <c r="L122" i="5"/>
  <c r="C118" i="6" s="1"/>
  <c r="D26" i="6"/>
  <c r="L71" i="5"/>
  <c r="D115" i="6" s="1"/>
  <c r="B115" i="6"/>
  <c r="D13" i="6"/>
  <c r="D65" i="6"/>
  <c r="N118" i="5"/>
  <c r="N60" i="5"/>
  <c r="L121" i="5"/>
  <c r="B118" i="6" s="1"/>
  <c r="B113" i="6"/>
  <c r="L38" i="5"/>
  <c r="D113" i="6" s="1"/>
  <c r="I121" i="5" l="1"/>
  <c r="B79" i="6" s="1"/>
  <c r="N110" i="5"/>
  <c r="D121" i="5"/>
  <c r="B14" i="6" s="1"/>
  <c r="N109" i="5"/>
  <c r="B11" i="6"/>
  <c r="J71" i="5"/>
  <c r="D89" i="6" s="1"/>
  <c r="B89" i="6"/>
  <c r="B50" i="6"/>
  <c r="D76" i="6"/>
  <c r="I123" i="5"/>
  <c r="D79" i="6" s="1"/>
  <c r="N69" i="5"/>
  <c r="N121" i="5" s="1"/>
  <c r="B144" i="6" s="1"/>
  <c r="G71" i="5"/>
  <c r="B76" i="6"/>
  <c r="B139" i="6"/>
  <c r="N38" i="5"/>
  <c r="D139" i="6" s="1"/>
  <c r="D143" i="6"/>
  <c r="C63" i="6"/>
  <c r="H71" i="5"/>
  <c r="H122" i="5"/>
  <c r="C66" i="6" s="1"/>
  <c r="D128" i="6"/>
  <c r="M123" i="5"/>
  <c r="D131" i="6" s="1"/>
  <c r="N70" i="5"/>
  <c r="D123" i="5"/>
  <c r="D14" i="6" s="1"/>
  <c r="F123" i="5"/>
  <c r="D40" i="6" s="1"/>
  <c r="L123" i="5"/>
  <c r="D118" i="6" s="1"/>
  <c r="E123" i="5"/>
  <c r="D27" i="6" s="1"/>
  <c r="K123" i="5"/>
  <c r="D105" i="6" s="1"/>
  <c r="J123" i="5" l="1"/>
  <c r="D92" i="6" s="1"/>
  <c r="B141" i="6"/>
  <c r="D50" i="6"/>
  <c r="G123" i="5"/>
  <c r="D53" i="6" s="1"/>
  <c r="C141" i="6"/>
  <c r="N122" i="5"/>
  <c r="C144" i="6" s="1"/>
  <c r="N71" i="5"/>
  <c r="D63" i="6"/>
  <c r="H123" i="5"/>
  <c r="D66" i="6" s="1"/>
  <c r="D141" i="6" l="1"/>
  <c r="N123" i="5"/>
  <c r="D144" i="6" s="1"/>
  <c r="I49" i="6"/>
  <c r="I11" i="6"/>
  <c r="I10" i="6"/>
  <c r="I28" i="6"/>
  <c r="I40" i="6"/>
  <c r="I61" i="6"/>
  <c r="I79" i="6"/>
  <c r="I89" i="6"/>
  <c r="I95" i="6"/>
  <c r="I131" i="6"/>
  <c r="I16" i="6"/>
  <c r="I53" i="6"/>
  <c r="I67" i="6"/>
  <c r="I76" i="6"/>
  <c r="I82" i="6"/>
  <c r="I92" i="6"/>
  <c r="I128" i="6"/>
  <c r="I134" i="6"/>
  <c r="I15" i="6"/>
  <c r="I52" i="6"/>
  <c r="I66" i="6"/>
  <c r="I102" i="6"/>
  <c r="I108" i="6"/>
  <c r="I118" i="6"/>
  <c r="I14" i="6"/>
  <c r="I51" i="6"/>
  <c r="I65" i="6"/>
  <c r="I77" i="6"/>
  <c r="I87" i="6"/>
  <c r="I93" i="6"/>
  <c r="I129" i="6"/>
  <c r="I13" i="6"/>
  <c r="I50" i="6"/>
  <c r="I43" i="6"/>
  <c r="I64" i="6"/>
  <c r="I103" i="6"/>
  <c r="I113" i="6"/>
  <c r="I119" i="6"/>
  <c r="I12" i="6"/>
  <c r="I30" i="6"/>
  <c r="I42" i="6"/>
  <c r="I63" i="6"/>
  <c r="I78" i="6"/>
  <c r="I88" i="6"/>
  <c r="I94" i="6"/>
  <c r="I130" i="6"/>
  <c r="I29" i="6"/>
  <c r="I48" i="6"/>
  <c r="I41" i="6"/>
  <c r="I62" i="6"/>
  <c r="I104" i="6"/>
  <c r="I114" i="6"/>
  <c r="I120" i="6"/>
  <c r="I27" i="6"/>
  <c r="I39" i="6"/>
  <c r="I105" i="6"/>
  <c r="I115" i="6"/>
  <c r="I25" i="6"/>
  <c r="I56" i="6"/>
  <c r="I37" i="6"/>
  <c r="I100" i="6"/>
  <c r="I106" i="6"/>
  <c r="I116" i="6"/>
  <c r="I38" i="6"/>
  <c r="I80" i="6"/>
  <c r="I132" i="6"/>
  <c r="I24" i="6"/>
  <c r="I55" i="6"/>
  <c r="I36" i="6"/>
  <c r="I69" i="6"/>
  <c r="I75" i="6"/>
  <c r="I81" i="6"/>
  <c r="I91" i="6"/>
  <c r="I127" i="6"/>
  <c r="I133" i="6"/>
  <c r="I26" i="6"/>
  <c r="I74" i="6"/>
  <c r="I90" i="6"/>
  <c r="I126" i="6"/>
  <c r="I17" i="6"/>
  <c r="I23" i="6"/>
  <c r="I54" i="6"/>
  <c r="I35" i="6"/>
  <c r="I68" i="6"/>
  <c r="I101" i="6"/>
  <c r="I107" i="6"/>
  <c r="I117" i="6"/>
  <c r="I22" i="6"/>
  <c r="I9" i="6"/>
  <c r="I121" i="6"/>
  <c r="L7"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200-000002000000}">
      <text>
        <r>
          <rPr>
            <sz val="11"/>
            <color theme="1"/>
            <rFont val="Aptos Narrow"/>
            <scheme val="minor"/>
          </rPr>
          <t>======
ID#AAAB6wx-U4k
VAN STEELANT Silke    (2026-05-18 19:13:15)
Add the name of the partner</t>
        </r>
      </text>
    </comment>
    <comment ref="B5" authorId="0" shapeId="0" xr:uid="{00000000-0006-0000-0200-000003000000}">
      <text>
        <r>
          <rPr>
            <sz val="11"/>
            <color theme="1"/>
            <rFont val="Aptos Narrow"/>
            <scheme val="minor"/>
          </rPr>
          <t>======
ID#AAAB6wx-U4c
VAN STEELANT Silke    (2026-05-18 19:13:15)
Choose the type of organisation for the partner on the left, from the dropdown list</t>
        </r>
      </text>
    </comment>
    <comment ref="E5" authorId="0" shapeId="0" xr:uid="{00000000-0006-0000-0200-000004000000}">
      <text>
        <r>
          <rPr>
            <sz val="11"/>
            <color theme="1"/>
            <rFont val="Aptos Narrow"/>
            <scheme val="minor"/>
          </rPr>
          <t>======
ID#AAAB6wx-UT4
VAN STEELANT Silke    (2026-05-18 19:13:15)
Complete the brown cells if necessary.</t>
        </r>
      </text>
    </comment>
    <comment ref="A15" authorId="0" shapeId="0" xr:uid="{00000000-0006-0000-0200-000001000000}">
      <text>
        <r>
          <rPr>
            <sz val="11"/>
            <color theme="1"/>
            <rFont val="Aptos Narrow"/>
            <scheme val="minor"/>
          </rPr>
          <t>======
ID#AAAB6wx-U4s
VAN STEELANT Silke    (2026-05-18 19:13:15)
This template is made for a maximum of 10 partners. If you have more than 10 partners in your consortium please contact the DEFRA secretariat: defra@belspo.be</t>
        </r>
      </text>
    </comment>
  </commentList>
  <extLst>
    <ext xmlns:r="http://schemas.openxmlformats.org/officeDocument/2006/relationships" uri="GoogleSheetsCustomDataVersion2">
      <go:sheetsCustomData xmlns:go="http://customooxmlschemas.google.com/" r:id="rId1" roundtripDataSignature="AMtx7mjnkm52qV1qT/MgxmS453TDSHaAS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D6" authorId="0" shapeId="0" xr:uid="{00000000-0006-0000-0300-000002000000}">
      <text>
        <r>
          <rPr>
            <sz val="11"/>
            <color theme="1"/>
            <rFont val="Aptos Narrow"/>
            <scheme val="minor"/>
          </rPr>
          <t>======
ID#AAAB6wx-U4o
VAN STEELANT Silke    (2026-05-18 19:13:15)
MAY NOT BE LEFT EMPTY WHEN ENTERTING STAFF COSTS
For staff still to be hired for the project please select the correct staff profile followed by "- still to be hired"</t>
        </r>
      </text>
    </comment>
    <comment ref="E6" authorId="0" shapeId="0" xr:uid="{00000000-0006-0000-0300-000001000000}">
      <text>
        <r>
          <rPr>
            <sz val="11"/>
            <color theme="1"/>
            <rFont val="Aptos Narrow"/>
            <scheme val="minor"/>
          </rPr>
          <t>======
ID#AAAB6wx-U4w
VAN STEELANT Silke    (2026-05-18 19:13:15)
MAY NOT BE LEFT EMPTY WHEN ENTERTING STAFF COSTS
If the name of the staff member is still unknown, fill in a number. 
Every new person receives a new number. Keep using the same number for that person.
E.g. Partner 2 will hire a Master and a PhD and partner 4 will hire a PhD.
--&gt; the Master of partner 2 receives the number 1 
--&gt; the PhD of partner 2 receives the number 2
--&gt; the PhD of partner 4 receives the number 3</t>
        </r>
      </text>
    </comment>
    <comment ref="P6" authorId="0" shapeId="0" xr:uid="{00000000-0006-0000-0300-000003000000}">
      <text>
        <r>
          <rPr>
            <sz val="11"/>
            <color theme="1"/>
            <rFont val="Aptos Narrow"/>
            <scheme val="minor"/>
          </rPr>
          <t>======
ID#AAAB6wx-U4U
VAN STEELANT Silke    (2026-05-18 19:13:15)
Provide a description for the specific operating, equipment and subcontracting costs.
Also provide the name and address of the subcontractor, if these are already know.</t>
        </r>
      </text>
    </comment>
  </commentList>
  <extLst>
    <ext xmlns:r="http://schemas.openxmlformats.org/officeDocument/2006/relationships" uri="GoogleSheetsCustomDataVersion2">
      <go:sheetsCustomData xmlns:go="http://customooxmlschemas.google.com/" r:id="rId1" roundtripDataSignature="AMtx7mjz06Tf3fRvMF2jJsQt/j+zioRfhQ=="/>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D18" authorId="0" shapeId="0" xr:uid="{00000000-0006-0000-0400-000002000000}">
      <text>
        <r>
          <rPr>
            <sz val="11"/>
            <color theme="1"/>
            <rFont val="Aptos Narrow"/>
            <scheme val="minor"/>
          </rPr>
          <t>======
ID#AAAB6wx-U4Y
tc={C53967BC-D32D-48D2-B7CE-34F8482319BB}    (2026-05-18 19:13:15)
[Commentaire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Momenteel wordt er per categorie naarboven afgerond. Hierdoor wordt er eigenlijk te veel betaald. Andere opties zijn naar beneden of afhankelijk van het bedrag afronden. De laatste twee zouden maken dat research instellingen zelf moeten bijdragen.
Gaan we afrondingen blijven behouden en zo ja waar en hoe ronden we af?</t>
        </r>
      </text>
    </comment>
    <comment ref="A57" authorId="0" shapeId="0" xr:uid="{00000000-0006-0000-0400-000001000000}">
      <text>
        <r>
          <rPr>
            <sz val="11"/>
            <color theme="1"/>
            <rFont val="Aptos Narrow"/>
            <scheme val="minor"/>
          </rPr>
          <t>======
ID#AAAB6wx-U4g
tc={62C2C9DD-88EB-4D82-AEC6-7B2CB4966999}    (2026-05-18 19:13:15)
[Commentaire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Verschillende experten gaven commentaar over het gebrek aan contingency budget. Maar er is eigenlijk geen optie om dit in te geven (was voorheen ook niet het geval)</t>
        </r>
      </text>
    </comment>
  </commentList>
  <extLst>
    <ext xmlns:r="http://schemas.openxmlformats.org/officeDocument/2006/relationships" uri="GoogleSheetsCustomDataVersion2">
      <go:sheetsCustomData xmlns:go="http://customooxmlschemas.google.com/" r:id="rId1" roundtripDataSignature="AMtx7mgPfeiEnQtVzpLeSq/cVCzCl5KHXQ=="/>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11" authorId="0" shapeId="0" xr:uid="{00000000-0006-0000-0600-000001000000}">
      <text>
        <r>
          <rPr>
            <sz val="11"/>
            <color theme="1"/>
            <rFont val="Aptos Narrow"/>
            <scheme val="minor"/>
          </rPr>
          <t>======
ID#AAAB6wx-U4Q
VAN STEELANT Silke    (2026-05-18 19:13:15)
If the description is too long to fit in one cell, the additional text can be found in the "cost input" sheet.</t>
        </r>
      </text>
    </comment>
  </commentList>
  <extLst>
    <ext xmlns:r="http://schemas.openxmlformats.org/officeDocument/2006/relationships" uri="GoogleSheetsCustomDataVersion2">
      <go:sheetsCustomData xmlns:go="http://customooxmlschemas.google.com/" r:id="rId1" roundtripDataSignature="AMtx7miy3cMygAI/Pol/If+MX+f5rpBgeg=="/>
    </ext>
  </extL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<sst xmlns="http://schemas.openxmlformats.org/spreadsheetml/2006/main" count="542" uniqueCount="151">
  <si>
    <t>Content of this file</t>
  </si>
  <si>
    <t>This file is composed of the following worksheets:</t>
  </si>
  <si>
    <t>1. INFORMATION</t>
  </si>
  <si>
    <t>2. SUMMARY OF THE BUDGET RULES</t>
  </si>
  <si>
    <t>3. DEFINITION CATEGORIES</t>
  </si>
  <si>
    <t>4. COST INPUT SHEET</t>
  </si>
  <si>
    <t>5. OVERVIEW</t>
  </si>
  <si>
    <t>6. SUMMARY</t>
  </si>
  <si>
    <t>7. PERSON_MONTH CALCULATOR</t>
  </si>
  <si>
    <t xml:space="preserve"> Provides a description of the content of the file and guidelines on how to complete it.</t>
  </si>
  <si>
    <t xml:space="preserve"> Summarises the budget rules in the form of a table.</t>
  </si>
  <si>
    <t xml:space="preserve"> This worksheet defines the answer possibilities for "Partner", "Type of organisation", "Year",  "Cost category" and "Staff profile"</t>
  </si>
  <si>
    <t xml:space="preserve"> Only the cells in brown in the "Partner", "Type of organisation" and "Staff Profile" columns must be completed.</t>
  </si>
  <si>
    <t xml:space="preserve"> This is the major worksheet to complete. Only the brown columns should be completed. The rest is calculated automatically.</t>
  </si>
  <si>
    <t xml:space="preserve"> For each partner, the budget must be registered per cost category per year.</t>
  </si>
  <si>
    <t xml:space="preserve"> Staff costs must be filled out in columns D, E, F, G and I.</t>
  </si>
  <si>
    <t xml:space="preserve"> Non-staff costs (specific operating costs, equipment and subcontracting) must be filled out in columns M and N</t>
  </si>
  <si>
    <t xml:space="preserve"> It is mandatory to put staff and non-staff costs in different rows.</t>
  </si>
  <si>
    <t xml:space="preserve"> For both staff and non-staff costs, the amount that will be financed by the RHID and the amount that will be contributed by the partner will have to be defined.</t>
  </si>
  <si>
    <t xml:space="preserve"> This sheet calculates various subtotals (e.g. per cost category and per partner) and the total budget. It also checks if the requested budgets comply with the budget rules.</t>
  </si>
  <si>
    <t xml:space="preserve"> Do not change the numbers in this sheet. If errors were made, or budgets do not comply with the rules, corrections should be made in the "Cost input" sheet</t>
  </si>
  <si>
    <t xml:space="preserve"> The first summary sheet provides an overview of the budget per cost category per partner for the entire the project, including the distibution between costs paid by the RHID and by the partner.</t>
  </si>
  <si>
    <t xml:space="preserve"> This worksheet also includes an overview of the staff that will be employed by the partners.</t>
  </si>
  <si>
    <t xml:space="preserve"> The second sheet summarizes the non-staff costs per partner.</t>
  </si>
  <si>
    <t>7. PERSON-MONTH CALCULATOR</t>
  </si>
  <si>
    <t xml:space="preserve"> Provides a Person-Month calculator</t>
  </si>
  <si>
    <t>SUMMARY OF THE BUDGET RULES</t>
  </si>
  <si>
    <t>% OF THE BUDGET FINANCED BY DEFENCE</t>
  </si>
  <si>
    <t>PRIVATE COMPANY</t>
  </si>
  <si>
    <t>Partner budget
FINANCED BY DEFENCE</t>
  </si>
  <si>
    <t>RULES PER EXPENDITURE CATEGORY</t>
  </si>
  <si>
    <t>STAFF COSTS (*)
(monthly)</t>
  </si>
  <si>
    <t>GENERAL 
OPERATION COSTS</t>
  </si>
  <si>
    <t>SPECIFIC 
OPERATION COSTS</t>
  </si>
  <si>
    <t>OVERHEADS</t>
  </si>
  <si>
    <t>EQUIPMENT</t>
  </si>
  <si>
    <t>SUBCONTRACTING</t>
  </si>
  <si>
    <t>COORDINATOR</t>
  </si>
  <si>
    <t>Technician: 5 700€</t>
  </si>
  <si>
    <t>15% of Staff costs
(Automatically generated)</t>
  </si>
  <si>
    <t>-</t>
  </si>
  <si>
    <t>10% of [Staff costs + Operation costs]
(Automatically generated)</t>
  </si>
  <si>
    <t>Max. 25% of the total budget of this partner</t>
  </si>
  <si>
    <t>Master: 8 000€</t>
  </si>
  <si>
    <t>Master (engineering): 8 700€</t>
  </si>
  <si>
    <t>PhD: 10 500€</t>
  </si>
  <si>
    <t>PARTNER</t>
  </si>
  <si>
    <t>10% of Staff costs
(Automatically generated)</t>
  </si>
  <si>
    <t>(*) For persons to be hired for the project (so not identified by name in the proposal), the staff costs are limited to a maximum amount</t>
  </si>
  <si>
    <t>STAFF</t>
  </si>
  <si>
    <t xml:space="preserve">Pre-tax wages associated with increases in the cost of living, employers’ social security and statutory insurance contributions, as well as any other compensation or allowance due by law and secondary to the salary itself. Defence does not allow cumulative wages for staff. Staff members bound contractually to a public institution - full time or part time - cannot apply for him/herself for Defence staff budget for that part. 
The RHID prefers staff to be hired under a labour contract. But costs related to non-employee staff, i.e. staff working in a management company, as freelancer or interim staff on behalf of the partner are also accepted. 
Tax-free doctoral or post-doctoral scholarships are not accepted. 
For persons to be hired for the project (so not identified by name in the proposal), the staff costs are limited to a maximum amount (see above)
The funding is limited to the time and period in which the (employee and non-employee) staff participates in the project. </t>
  </si>
  <si>
    <t>GENERAL OPERATING COSTS</t>
  </si>
  <si>
    <t xml:space="preserve">Includes daily/usual supplies and products for the laboratory, workshop and office, documentation, consignments, use of daily software and IT facilities, organisation of internal meetings, etc. 
The amounts claimed must correspond to actual expenditures strictly related to the project, even if supporting documents are not requested. Although no detailed justification is required for these costs, the administration of the concerned partner must keep these invoices in its accounts in the event of an audit. 
FIXED at 15% of staff budget for the project coordinator and 10% for the other project partners. </t>
  </si>
  <si>
    <t>SPECIFIC OPERATING COSTS</t>
  </si>
  <si>
    <t xml:space="preserve">Operating costs specific to the execution of the project tasks, such as costs for project analyses, testing, maintenance and repair of equipment purchased by the project, use of specific IT facilities and software, costs for surveys, open data publications, organisation of workshops and 
events, etc. 
These costs need to be clearly described in the proposal and each of them shall be justified by invoices during the project. </t>
  </si>
  <si>
    <t xml:space="preserve">Institutions’ general overheads that cover, in one lump sum, administration, telephone, postal, maintenance, heating, lighting, electricity, rent, machine depreciation, and insurance costs. 
FIXED at 10% of the total staff and operating costs. </t>
  </si>
  <si>
    <t>Investment goods specific to the implementation of the project and to be purchased on the project budget: the purchase and installation of scientific and technical equipment and instruments, including computer equipment, to be entered in the inventory or assets of the institute/company. 
Equipment needs to be clearly described in the proposal and shall be justified by invoices.</t>
  </si>
  <si>
    <t xml:space="preserve">Expenses incurred by a third party to carry out project tasks or provide services that require special scientific or technical competences outside the partner's normal area of activity.
MAX  25% of the total budget allocated to the partner concerned. 
If the subcontractor is not yet known then only the nature, the planned duration and the estimated amount needs to be indicated in the proposal. </t>
  </si>
  <si>
    <t>DEFINITION CATEGORIES</t>
  </si>
  <si>
    <t>Partner</t>
  </si>
  <si>
    <t>Type of organisation</t>
  </si>
  <si>
    <t>Max % of costs paid by RHID</t>
  </si>
  <si>
    <t>Cost Category</t>
  </si>
  <si>
    <t>Staff profile</t>
  </si>
  <si>
    <t>Year</t>
  </si>
  <si>
    <t>Types of organisation to choose from</t>
  </si>
  <si>
    <t>Staff</t>
  </si>
  <si>
    <t>Tech Bachelor - Still to be hired</t>
  </si>
  <si>
    <t>Year 1</t>
  </si>
  <si>
    <t>P2 -</t>
  </si>
  <si>
    <t>Specific Operating Cost</t>
  </si>
  <si>
    <t>Master - Still to be hired</t>
  </si>
  <si>
    <t>Year 2</t>
  </si>
  <si>
    <t>P3 -</t>
  </si>
  <si>
    <t>Equipment</t>
  </si>
  <si>
    <t>Master in Eng - Still to be hired</t>
  </si>
  <si>
    <t>Year 3</t>
  </si>
  <si>
    <t>P4 -</t>
  </si>
  <si>
    <t>Subcontracting</t>
  </si>
  <si>
    <t>PhD - Still to be hired</t>
  </si>
  <si>
    <t>Year 4</t>
  </si>
  <si>
    <t>P5 -</t>
  </si>
  <si>
    <t>Tech Bachelor</t>
  </si>
  <si>
    <t>P6 -</t>
  </si>
  <si>
    <t>Master</t>
  </si>
  <si>
    <t>P7 -</t>
  </si>
  <si>
    <t>Master in Eng</t>
  </si>
  <si>
    <t>P8 -</t>
  </si>
  <si>
    <t>PhD</t>
  </si>
  <si>
    <t>P9 -</t>
  </si>
  <si>
    <t>P10 -</t>
  </si>
  <si>
    <t>PROPOSAL:</t>
  </si>
  <si>
    <t>ACRONYM</t>
  </si>
  <si>
    <t>INPUT COST DATA</t>
  </si>
  <si>
    <t>Staff cost</t>
  </si>
  <si>
    <t>Non-Staff Costs</t>
  </si>
  <si>
    <t>Staff Profile</t>
  </si>
  <si>
    <t>Full name of researcher</t>
  </si>
  <si>
    <t>Full time monthly cost</t>
  </si>
  <si>
    <t>PM financed by RHID</t>
  </si>
  <si>
    <t>Total Staff Cost charged to RHID</t>
  </si>
  <si>
    <t>PM NOT financed by RHID</t>
  </si>
  <si>
    <t>Partners contribution to Staff Cost</t>
  </si>
  <si>
    <t>Total PM</t>
  </si>
  <si>
    <t>Total Staff cost</t>
  </si>
  <si>
    <t>Non-Staff Cost financed by RHID</t>
  </si>
  <si>
    <t>Non-Staff Cost NOT financed by RHID</t>
  </si>
  <si>
    <t>Total Non Staff Cost</t>
  </si>
  <si>
    <t>Description non-staff cost</t>
  </si>
  <si>
    <t>Additional description (if applicable)</t>
  </si>
  <si>
    <t>OVERVIEW</t>
  </si>
  <si>
    <t>TOTAL</t>
  </si>
  <si>
    <t>RULES</t>
  </si>
  <si>
    <t>Financed by RHID</t>
  </si>
  <si>
    <t>Subcontracting for this partner exceeds 25% of the total budget of this partner</t>
  </si>
  <si>
    <t>Partner's contribution</t>
  </si>
  <si>
    <t>Adjust the costs for subcontracting for this partner in the "Cost input" tab to a maximum 25% of the total budget for this partner.</t>
  </si>
  <si>
    <t>Total</t>
  </si>
  <si>
    <t>Ratio between contribution RHID &amp; partner's contribution does not follow the rule for this partner</t>
  </si>
  <si>
    <t>This error indicates that the part of the budget "financed by the RHID" exceeds the allowed percentage for this partner.
If this error occurs for the total budget of a partner (bottom of this sheet) correct this by adjusting this partner's costs in the "Cost input" tab.
If this error only occurs in for subtotals, but not for the total budget of the partner, you do not need to make adjustments.</t>
  </si>
  <si>
    <t>Rounded Subtotal</t>
  </si>
  <si>
    <t>Control</t>
  </si>
  <si>
    <t>General Operating Costs</t>
  </si>
  <si>
    <t>Overheads</t>
  </si>
  <si>
    <t>Maximum % financed by RHID</t>
  </si>
  <si>
    <t>Yearly budgets</t>
  </si>
  <si>
    <t>TOTAL PROJECT COST</t>
  </si>
  <si>
    <t>SUMMARY - I</t>
  </si>
  <si>
    <t>RHID</t>
  </si>
  <si>
    <t>Advance</t>
  </si>
  <si>
    <t>Full name</t>
  </si>
  <si>
    <t>Monthly cost</t>
  </si>
  <si>
    <t>#PM financed by RHID</t>
  </si>
  <si>
    <t>#PM NOT financed by RHID</t>
  </si>
  <si>
    <t>Total #PM</t>
  </si>
  <si>
    <t>Specific Operating Costs</t>
  </si>
  <si>
    <t>SUMMARY - II</t>
  </si>
  <si>
    <t>Type of non-staff costs</t>
  </si>
  <si>
    <t>Description non-staff costs</t>
  </si>
  <si>
    <t>Additional description in cost input</t>
  </si>
  <si>
    <t>Amount financed by RHID</t>
  </si>
  <si>
    <t>P-M CALCULATOR</t>
  </si>
  <si>
    <t>PERSON-MONTHS CALCULATOR</t>
  </si>
  <si>
    <t>Time the person will participate in the Task in months (example = 2)</t>
  </si>
  <si>
    <t>&lt;- Fill out</t>
  </si>
  <si>
    <t>Effort of the person in % (Example, a half-time worker = 50)</t>
  </si>
  <si>
    <t>Person-months</t>
  </si>
  <si>
    <t>P1 - toto</t>
  </si>
  <si>
    <t>Large entreprise</t>
  </si>
  <si>
    <t>Medium-sized enterprise</t>
  </si>
  <si>
    <t>Small enterprise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</si>
</sst>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
  </numFmts>
  <fonts count="25">
    <font>
      <sz val="11"/>
      <color theme="1"/>
      <name val="Aptos Narrow"/>
      <scheme val="minor"/>
    </font>
    <font>
      <sz val="11"/>
      <color theme="1"/>
      <name val="Aptos Narrow"/>
    </font>
    <font>
      <b/>
      <sz val="12"/>
      <color theme="0"/>
      <name val="Aptos Narrow"/>
    </font>
    <font>
      <sz val="11"/>
      <color theme="0"/>
      <name val="Aptos Narrow"/>
    </font>
    <font>
      <sz val="11"/>
      <color rgb="FFFF0000"/>
      <name val="Aptos Narrow"/>
    </font>
    <font>
      <sz val="22"/>
      <color theme="1"/>
      <name val="Aptos Narrow"/>
    </font>
    <font>
      <sz val="22"/>
      <color theme="0"/>
      <name val="Aptos Narrow"/>
    </font>
    <font>
      <sz val="11"/>
      <name val="Aptos Narrow"/>
    </font>
    <font>
      <sz val="16"/>
      <color theme="0"/>
      <name val="Aptos Narrow"/>
    </font>
    <font>
      <sz val="16"/>
      <color theme="1"/>
      <name val="Aptos Narrow"/>
    </font>
    <font>
      <b/>
      <sz val="11"/>
      <color theme="0"/>
      <name val="Aptos Narrow"/>
    </font>
    <font>
      <sz val="11"/>
      <color theme="1"/>
      <name val="Aptos Narrow"/>
      <scheme val="minor"/>
    </font>
    <font>
      <sz val="26"/>
      <color theme="0"/>
      <name val="Aptos Narrow"/>
    </font>
    <font>
      <sz val="26"/>
      <color theme="1"/>
      <name val="Aptos Narrow"/>
    </font>
    <font>
      <b/>
      <sz val="14"/>
      <color theme="0"/>
      <name val="Aptos Narrow"/>
    </font>
    <font>
      <sz val="9"/>
      <color theme="1"/>
      <name val="Aptos Narrow"/>
    </font>
    <font>
      <b/>
      <sz val="9"/>
      <color theme="1"/>
      <name val="Aptos Narrow"/>
    </font>
    <font>
      <b/>
      <sz val="11"/>
      <color theme="1"/>
      <name val="Aptos Narrow"/>
    </font>
    <font>
      <sz val="11"/>
      <color rgb="FFC00000"/>
      <name val="Aptos Narrow"/>
    </font>
    <font>
      <sz val="12"/>
      <color theme="0"/>
      <name val="Aptos Narrow"/>
    </font>
    <font>
      <sz val="12"/>
      <color theme="1"/>
      <name val="Calibri"/>
      <family val="2"/>
    </font>
    <font>
      <sz val="11"/>
      <color theme="1"/>
      <name val="Aptos Narrow"/>
      <family val="2"/>
    </font>
    <font>
      <sz val="11"/>
      <name val="Aptos Narrow"/>
      <family val="2"/>
    </font>
    <font>
      <sz val="11"/>
      <name val="Aptos Narrow"/>
      <family val="2"/>
      <scheme val="minor"/>
    </font>
    <font>
      <sz val="12"/>
      <name val="Calibri"/>
      <family val="2"/>
    </font>
  </fonts>
  <fills count="12">
    <fill>
      <patternFill patternType="none"/>
    </fill>
    <fill>
      <patternFill patternType="gray125"/>
    </fill>
    <fill>
      <patternFill patternType="solid">
        <fgColor theme="0"/>
        <bgColor theme="0"/>
      </patternFill>
    </fill>
    <fill>
      <patternFill patternType="solid">
        <fgColor rgb="FF7A7146"/>
        <bgColor rgb="FF7A7146"/>
      </patternFill>
    </fill>
    <fill>
      <patternFill patternType="solid">
        <fgColor rgb="FF948A54"/>
        <bgColor rgb="FF948A54"/>
      </patternFill>
    </fill>
    <fill>
      <patternFill patternType="solid">
        <fgColor rgb="FFD9D4BD"/>
        <bgColor rgb="FFD9D4BD"/>
      </patternFill>
    </fill>
    <fill>
      <patternFill patternType="solid">
        <fgColor rgb="FFD7D2BB"/>
        <bgColor rgb="FFD7D2BB"/>
      </patternFill>
    </fill>
    <fill>
      <patternFill patternType="solid">
        <fgColor rgb="FFF6C6AC"/>
        <bgColor rgb="FFF6C6AC"/>
      </patternFill>
    </fill>
    <fill>
      <patternFill patternType="solid">
        <fgColor rgb="FFFF5050"/>
        <bgColor rgb="FFFF5050"/>
      </patternFill>
    </fill>
    <fill>
      <patternFill patternType="solid">
        <fgColor rgb="FFE8E5D8"/>
        <bgColor rgb="FFE8E5D8"/>
      </patternFill>
    </fill>
    <fill>
      <patternFill patternType="solid">
        <fgColor rgb="FFF2F2F2"/>
        <bgColor rgb="FFF2F2F2"/>
      </patternFill>
    </fill>
    <fill>
      <patternFill patternType="solid">
        <fgColor theme="0"/>
        <bgColor rgb="FFD7D2BB"/>
      </patternFill>
    </fill>
  </fills>
  <borders count="145">
    <border>
      <left/>
      <right/>
      <top/>
      <bottom/>
      <diagonal/>
    </border>
    <border>
      <left/>
      <right/>
      <top/>
      <bottom/>
      <diagonal/>
    </border>
    <border>
      <left/>
      <right/>
      <top/>
      <bottom/>
      <diagonal/>
    </border>
    <border>
      <left/>
      <right/>
      <top/>
      <bottom/>
      <diagonal/>
    </border>
    <border>
      <left/>
      <right/>
      <top/>
      <bottom/>
      <diagonal/>
    </border>
    <border>
      <left style="medium">
        <color rgb="FF7A7146"/>
      </left>
      <right/>
      <top style="medium">
        <color rgb="FF7A7146"/>
      </top>
      <bottom style="medium">
        <color rgb="FF7A7146"/>
      </bottom>
      <diagonal/>
    </border>
    <border>
      <left/>
      <right/>
      <top style="medium">
        <color rgb="FF7A7146"/>
      </top>
      <bottom style="medium">
        <color rgb="FF7A7146"/>
      </bottom>
      <diagonal/>
    </border>
    <border>
      <left/>
      <right style="medium">
        <color rgb="FF000000"/>
      </right>
      <top style="medium">
        <color rgb="FF7A7146"/>
      </top>
      <bottom style="medium">
        <color rgb="FF7A7146"/>
      </bottom>
      <diagonal/>
    </border>
    <border>
      <left style="medium">
        <color rgb="FF7A7146"/>
      </left>
      <right style="medium">
        <color rgb="FF7A7146"/>
      </right>
      <top style="medium">
        <color rgb="FF7A7146"/>
      </top>
      <bottom style="medium">
        <color rgb="FF7A7146"/>
      </bottom>
      <diagonal/>
    </border>
    <border>
      <left style="medium">
        <color rgb="FF000000"/>
      </left>
      <right/>
      <top style="medium">
        <color rgb="FF7A7146"/>
      </top>
      <bottom style="medium">
        <color rgb="FF000000"/>
      </bottom>
      <diagonal/>
    </border>
    <border>
      <left/>
      <right style="medium">
        <color rgb="FF000000"/>
      </right>
      <top style="medium">
        <color rgb="FF7A7146"/>
      </top>
      <bottom style="medium">
        <color rgb="FF000000"/>
      </bottom>
      <diagonal/>
    </border>
    <border>
      <left/>
      <right style="medium">
        <color rgb="FF7A7146"/>
      </right>
      <top style="medium">
        <color rgb="FF7A7146"/>
      </top>
      <bottom style="medium">
        <color rgb="FF000000"/>
      </bottom>
      <diagonal/>
    </border>
    <border>
      <left style="medium">
        <color rgb="FF7A7146"/>
      </left>
      <right style="medium">
        <color rgb="FF7A7146"/>
      </right>
      <top style="medium">
        <color rgb="FF7A7146"/>
      </top>
      <bottom style="medium">
        <color rgb="FF000000"/>
      </bottom>
      <diagonal/>
    </border>
    <border>
      <left style="medium">
        <color rgb="FF7A7146"/>
      </left>
      <right style="medium">
        <color rgb="FF7A7146"/>
      </right>
      <top style="medium">
        <color rgb="FF7A7146"/>
      </top>
      <bottom/>
      <diagonal/>
    </border>
    <border>
      <left style="medium">
        <color rgb="FF7A7146"/>
      </left>
      <right style="medium">
        <color rgb="FF7A7146"/>
      </right>
      <top/>
      <bottom/>
      <diagonal/>
    </border>
    <border>
      <left style="medium">
        <color rgb="FF7A7146"/>
      </left>
      <right style="medium">
        <color rgb="FF7A7146"/>
      </right>
      <top/>
      <bottom style="medium">
        <color rgb="FF7A7146"/>
      </bottom>
      <diagonal/>
    </border>
    <border>
      <left/>
      <right style="medium">
        <color rgb="FF7A7146"/>
      </right>
      <top style="medium">
        <color rgb="FF7A7146"/>
      </top>
      <bottom style="medium">
        <color rgb="FF7A7146"/>
      </bottom>
      <diagonal/>
    </border>
    <border>
      <left/>
      <right/>
      <top/>
      <bottom style="medium">
        <color rgb="FF7A7146"/>
      </bottom>
      <diagonal/>
    </border>
    <border>
      <left/>
      <right/>
      <top style="medium">
        <color rgb="FF7A7146"/>
      </top>
      <bottom/>
      <diagonal/>
    </border>
    <border>
      <left/>
      <right/>
      <top style="medium">
        <color rgb="FF7A7146"/>
      </top>
      <bottom/>
      <diagonal/>
    </border>
    <border>
      <left style="thin">
        <color rgb="FF7A7146"/>
      </left>
      <right/>
      <top style="thin">
        <color rgb="FF948A54"/>
      </top>
      <bottom style="thin">
        <color rgb="FF948A54"/>
      </bottom>
      <diagonal/>
    </border>
    <border>
      <left/>
      <right/>
      <top style="thin">
        <color rgb="FF948A54"/>
      </top>
      <bottom style="thin">
        <color rgb="FF948A54"/>
      </bottom>
      <diagonal/>
    </border>
    <border>
      <left style="dotted">
        <color rgb="FF7A7146"/>
      </left>
      <right/>
      <top style="thin">
        <color rgb="FF948A54"/>
      </top>
      <bottom style="thin">
        <color rgb="FF948A54"/>
      </bottom>
      <diagonal/>
    </border>
    <border>
      <left/>
      <right style="dotted">
        <color rgb="FF7A7146"/>
      </right>
      <top style="thin">
        <color rgb="FF948A54"/>
      </top>
      <bottom style="thin">
        <color rgb="FF948A54"/>
      </bottom>
      <diagonal/>
    </border>
    <border>
      <left/>
      <right style="thin">
        <color rgb="FF7A7146"/>
      </right>
      <top style="thin">
        <color rgb="FF948A54"/>
      </top>
      <bottom style="thin">
        <color rgb="FF948A54"/>
      </bottom>
      <diagonal/>
    </border>
    <border>
      <left/>
      <right style="thin">
        <color rgb="FF000000"/>
      </right>
      <top style="thin">
        <color rgb="FF948A54"/>
      </top>
      <bottom style="thin">
        <color rgb="FF948A54"/>
      </bottom>
      <diagonal/>
    </border>
    <border>
      <left style="thin">
        <color rgb="FF7A7146"/>
      </left>
      <right/>
      <top style="thin">
        <color rgb="FF948A54"/>
      </top>
      <bottom style="thin">
        <color rgb="FF7A7146"/>
      </bottom>
      <diagonal/>
    </border>
    <border>
      <left/>
      <right/>
      <top style="thin">
        <color rgb="FF948A54"/>
      </top>
      <bottom style="thin">
        <color rgb="FF7A7146"/>
      </bottom>
      <diagonal/>
    </border>
    <border>
      <left style="dotted">
        <color rgb="FF7A7146"/>
      </left>
      <right/>
      <top style="thin">
        <color rgb="FF948A54"/>
      </top>
      <bottom style="thin">
        <color rgb="FF7A7146"/>
      </bottom>
      <diagonal/>
    </border>
    <border>
      <left/>
      <right style="dotted">
        <color rgb="FF7A7146"/>
      </right>
      <top style="thin">
        <color rgb="FF948A54"/>
      </top>
      <bottom style="thin">
        <color rgb="FF7A7146"/>
      </bottom>
      <diagonal/>
    </border>
    <border>
      <left/>
      <right style="thin">
        <color rgb="FF7A7146"/>
      </right>
      <top style="thin">
        <color rgb="FF948A54"/>
      </top>
      <bottom style="thin">
        <color rgb="FF7A7146"/>
      </bottom>
      <diagonal/>
    </border>
    <border>
      <left/>
      <right style="thin">
        <color rgb="FF000000"/>
      </right>
      <top style="thin">
        <color rgb="FF948A54"/>
      </top>
      <bottom/>
      <diagonal/>
    </border>
    <border>
      <left style="double">
        <color rgb="FF7A7146"/>
      </left>
      <right style="thin">
        <color rgb="FFD9D4BD"/>
      </right>
      <top style="double">
        <color rgb="FF7A7146"/>
      </top>
      <bottom style="double">
        <color rgb="FF7A7146"/>
      </bottom>
      <diagonal/>
    </border>
    <border>
      <left style="thin">
        <color rgb="FFD9D4BD"/>
      </left>
      <right style="thin">
        <color rgb="FFD9D4BD"/>
      </right>
      <top style="double">
        <color rgb="FF7A7146"/>
      </top>
      <bottom style="double">
        <color rgb="FF7A7146"/>
      </bottom>
      <diagonal/>
    </border>
    <border>
      <left style="thin">
        <color rgb="FFD9D4BD"/>
      </left>
      <right style="double">
        <color rgb="FF7A7146"/>
      </right>
      <top style="double">
        <color rgb="FF7A7146"/>
      </top>
      <bottom style="double">
        <color rgb="FF7A7146"/>
      </bottom>
      <diagonal/>
    </border>
    <border>
      <left style="double">
        <color rgb="FF7A7146"/>
      </left>
      <right style="thin">
        <color rgb="FFE8E5D8"/>
      </right>
      <top style="double">
        <color rgb="FF7A7146"/>
      </top>
      <bottom/>
      <diagonal/>
    </border>
    <border>
      <left style="thin">
        <color rgb="FFE8E5D8"/>
      </left>
      <right style="thin">
        <color rgb="FFE8E5D8"/>
      </right>
      <top style="double">
        <color rgb="FF7A7146"/>
      </top>
      <bottom/>
      <diagonal/>
    </border>
    <border>
      <left/>
      <right style="thin">
        <color rgb="FFD9D4BD"/>
      </right>
      <top style="double">
        <color rgb="FF7A7146"/>
      </top>
      <bottom style="thin">
        <color rgb="FFD9D4BD"/>
      </bottom>
      <diagonal/>
    </border>
    <border>
      <left style="thin">
        <color rgb="FFD9D4BD"/>
      </left>
      <right style="thin">
        <color rgb="FFD9D4BD"/>
      </right>
      <top style="double">
        <color rgb="FF7A7146"/>
      </top>
      <bottom style="thin">
        <color rgb="FFD9D4BD"/>
      </bottom>
      <diagonal/>
    </border>
    <border>
      <left style="thin">
        <color rgb="FFD9D4BD"/>
      </left>
      <right style="double">
        <color rgb="FF7A7146"/>
      </right>
      <top style="double">
        <color rgb="FF7A7146"/>
      </top>
      <bottom style="thin">
        <color rgb="FFD9D4BD"/>
      </bottom>
      <diagonal/>
    </border>
    <border>
      <left style="thick">
        <color rgb="FFF7C7AC"/>
      </left>
      <right/>
      <top style="thick">
        <color rgb="FFF7C7AC"/>
      </top>
      <bottom style="thick">
        <color rgb="FFF7C7AC"/>
      </bottom>
      <diagonal/>
    </border>
    <border>
      <left/>
      <right/>
      <top style="thick">
        <color rgb="FFF7C7AC"/>
      </top>
      <bottom style="thick">
        <color rgb="FFF7C7AC"/>
      </bottom>
      <diagonal/>
    </border>
    <border>
      <left/>
      <right style="thick">
        <color rgb="FFF7C7AC"/>
      </right>
      <top style="thick">
        <color rgb="FFF7C7AC"/>
      </top>
      <bottom style="thick">
        <color rgb="FFF7C7AC"/>
      </bottom>
      <diagonal/>
    </border>
    <border>
      <left style="double">
        <color rgb="FF7A7146"/>
      </left>
      <right style="thin">
        <color rgb="FFE8E5D8"/>
      </right>
      <top/>
      <bottom/>
      <diagonal/>
    </border>
    <border>
      <left style="thin">
        <color rgb="FFE8E5D8"/>
      </left>
      <right style="thin">
        <color rgb="FFE8E5D8"/>
      </right>
      <top/>
      <bottom/>
      <diagonal/>
    </border>
    <border>
      <left/>
      <right style="thin">
        <color rgb="FFD9D4BD"/>
      </right>
      <top style="thin">
        <color rgb="FFD9D4BD"/>
      </top>
      <bottom style="thin">
        <color rgb="FFD9D4BD"/>
      </bottom>
      <diagonal/>
    </border>
    <border>
      <left style="thin">
        <color rgb="FFD9D4BD"/>
      </left>
      <right style="thin">
        <color rgb="FFD9D4BD"/>
      </right>
      <top style="thin">
        <color rgb="FFD9D4BD"/>
      </top>
      <bottom style="thin">
        <color rgb="FFD9D4BD"/>
      </bottom>
      <diagonal/>
    </border>
    <border>
      <left style="thin">
        <color rgb="FFD9D4BD"/>
      </left>
      <right style="double">
        <color rgb="FF7A7146"/>
      </right>
      <top style="thin">
        <color rgb="FFD9D4BD"/>
      </top>
      <bottom style="thin">
        <color rgb="FFD9D4BD"/>
      </bottom>
      <diagonal/>
    </border>
    <border>
      <left style="thick">
        <color rgb="FFF7C7AC"/>
      </left>
      <right/>
      <top style="thick">
        <color rgb="FFF7C7AC"/>
      </top>
      <bottom/>
      <diagonal/>
    </border>
    <border>
      <left/>
      <right/>
      <top style="thick">
        <color rgb="FFF7C7AC"/>
      </top>
      <bottom/>
      <diagonal/>
    </border>
    <border>
      <left/>
      <right style="thick">
        <color rgb="FFF7C7AC"/>
      </right>
      <top style="thick">
        <color rgb="FFF7C7AC"/>
      </top>
      <bottom/>
      <diagonal/>
    </border>
    <border>
      <left style="thin">
        <color rgb="FFE8E5D8"/>
      </left>
      <right style="thin">
        <color rgb="FFE8E5D8"/>
      </right>
      <top/>
      <bottom style="dotted">
        <color rgb="FF7A7146"/>
      </bottom>
      <diagonal/>
    </border>
    <border>
      <left/>
      <right style="thin">
        <color rgb="FFD9D4BD"/>
      </right>
      <top style="thin">
        <color rgb="FFD9D4BD"/>
      </top>
      <bottom style="dotted">
        <color rgb="FF7A7146"/>
      </bottom>
      <diagonal/>
    </border>
    <border>
      <left style="thin">
        <color rgb="FFD9D4BD"/>
      </left>
      <right style="thin">
        <color rgb="FFD9D4BD"/>
      </right>
      <top style="thin">
        <color rgb="FFD9D4BD"/>
      </top>
      <bottom style="dotted">
        <color rgb="FF7A7146"/>
      </bottom>
      <diagonal/>
    </border>
    <border>
      <left style="thin">
        <color rgb="FFD9D4BD"/>
      </left>
      <right style="double">
        <color rgb="FF7A7146"/>
      </right>
      <top style="thin">
        <color rgb="FFD9D4BD"/>
      </top>
      <bottom style="dotted">
        <color rgb="FF7A7146"/>
      </bottom>
      <diagonal/>
    </border>
    <border>
      <left style="thick">
        <color rgb="FFF7C7AC"/>
      </left>
      <right/>
      <top/>
      <bottom style="thick">
        <color rgb="FFF7C7AC"/>
      </bottom>
      <diagonal/>
    </border>
    <border>
      <left/>
      <right/>
      <top/>
      <bottom style="thick">
        <color rgb="FFF7C7AC"/>
      </bottom>
      <diagonal/>
    </border>
    <border>
      <left/>
      <right style="thick">
        <color rgb="FFF7C7AC"/>
      </right>
      <top/>
      <bottom style="thick">
        <color rgb="FFF7C7AC"/>
      </bottom>
      <diagonal/>
    </border>
    <border>
      <left style="thin">
        <color rgb="FFE8E5D8"/>
      </left>
      <right style="thin">
        <color rgb="FFE8E5D8"/>
      </right>
      <top/>
      <bottom/>
      <diagonal/>
    </border>
    <border>
      <left/>
      <right style="thin">
        <color rgb="FFD9D4BD"/>
      </right>
      <top/>
      <bottom style="thin">
        <color rgb="FFD9D4BD"/>
      </bottom>
      <diagonal/>
    </border>
    <border>
      <left style="thin">
        <color rgb="FFD9D4BD"/>
      </left>
      <right style="thin">
        <color rgb="FFD9D4BD"/>
      </right>
      <top/>
      <bottom style="thin">
        <color rgb="FFD9D4BD"/>
      </bottom>
      <diagonal/>
    </border>
    <border>
      <left style="thin">
        <color rgb="FFD9D4BD"/>
      </left>
      <right style="double">
        <color rgb="FF7A7146"/>
      </right>
      <top/>
      <bottom style="thin">
        <color rgb="FFD9D4BD"/>
      </bottom>
      <diagonal/>
    </border>
    <border>
      <left style="thick">
        <color rgb="FFFF5050"/>
      </left>
      <right/>
      <top style="thick">
        <color rgb="FFF7C7AC"/>
      </top>
      <bottom style="thick">
        <color rgb="FFFF5050"/>
      </bottom>
      <diagonal/>
    </border>
    <border>
      <left/>
      <right/>
      <top style="thick">
        <color rgb="FFF7C7AC"/>
      </top>
      <bottom style="thick">
        <color rgb="FFFF5050"/>
      </bottom>
      <diagonal/>
    </border>
    <border>
      <left/>
      <right style="thick">
        <color rgb="FFFF5050"/>
      </right>
      <top style="thick">
        <color rgb="FFF7C7AC"/>
      </top>
      <bottom style="thick">
        <color rgb="FFFF5050"/>
      </bottom>
      <diagonal/>
    </border>
    <border>
      <left style="thick">
        <color rgb="FFFF5050"/>
      </left>
      <right/>
      <top style="thick">
        <color rgb="FFFF5050"/>
      </top>
      <bottom/>
      <diagonal/>
    </border>
    <border>
      <left/>
      <right/>
      <top style="thick">
        <color rgb="FFFF5050"/>
      </top>
      <bottom/>
      <diagonal/>
    </border>
    <border>
      <left/>
      <right style="thick">
        <color rgb="FFFF5050"/>
      </right>
      <top style="thick">
        <color rgb="FFFF5050"/>
      </top>
      <bottom/>
      <diagonal/>
    </border>
    <border>
      <left/>
      <right style="thin">
        <color rgb="FFD9D4BD"/>
      </right>
      <top style="thin">
        <color rgb="FFD9D4BD"/>
      </top>
      <bottom style="dotted">
        <color rgb="FF7A7146"/>
      </bottom>
      <diagonal/>
    </border>
    <border>
      <left style="thick">
        <color rgb="FFFF5050"/>
      </left>
      <right/>
      <top/>
      <bottom/>
      <diagonal/>
    </border>
    <border>
      <left/>
      <right style="thick">
        <color rgb="FFFF5050"/>
      </right>
      <top/>
      <bottom/>
      <diagonal/>
    </border>
    <border>
      <left style="thick">
        <color rgb="FFFF5050"/>
      </left>
      <right/>
      <top/>
      <bottom style="thick">
        <color rgb="FFFF5050"/>
      </bottom>
      <diagonal/>
    </border>
    <border>
      <left/>
      <right/>
      <top/>
      <bottom style="thick">
        <color rgb="FFFF5050"/>
      </bottom>
      <diagonal/>
    </border>
    <border>
      <left/>
      <right style="thick">
        <color rgb="FFFF5050"/>
      </right>
      <top/>
      <bottom style="thick">
        <color rgb="FFFF5050"/>
      </bottom>
      <diagonal/>
    </border>
    <border>
      <left style="double">
        <color rgb="FF7A7146"/>
      </left>
      <right style="thin">
        <color rgb="FFE8E5D8"/>
      </right>
      <top/>
      <bottom style="dotted">
        <color rgb="FF7A7146"/>
      </bottom>
      <diagonal/>
    </border>
    <border>
      <left/>
      <right/>
      <top/>
      <bottom/>
      <diagonal/>
    </border>
    <border>
      <left/>
      <right/>
      <top/>
      <bottom/>
      <diagonal/>
    </border>
    <border>
      <left/>
      <right/>
      <top/>
      <bottom/>
      <diagonal/>
    </border>
    <border>
      <left style="double">
        <color rgb="FF7A7146"/>
      </left>
      <right/>
      <top/>
      <bottom/>
      <diagonal/>
    </border>
    <border>
      <left/>
      <right style="double">
        <color rgb="FF7A7146"/>
      </right>
      <top/>
      <bottom/>
      <diagonal/>
    </border>
    <border>
      <left/>
      <right/>
      <top/>
      <bottom/>
      <diagonal/>
    </border>
    <border>
      <left/>
      <right/>
      <top/>
      <bottom/>
      <diagonal/>
    </border>
    <border>
      <left/>
      <right/>
      <top/>
      <bottom/>
      <diagonal/>
    </border>
    <border>
      <left style="double">
        <color rgb="FF7A7146"/>
      </left>
      <right/>
      <top/>
      <bottom/>
      <diagonal/>
    </border>
    <border>
      <left/>
      <right/>
      <top/>
      <bottom/>
      <diagonal/>
    </border>
    <border>
      <left style="double">
        <color rgb="FF7A7146"/>
      </left>
      <right/>
      <top/>
      <bottom/>
      <diagonal/>
    </border>
    <border>
      <left style="double">
        <color rgb="FF7A7146"/>
      </left>
      <right/>
      <top/>
      <bottom/>
      <diagonal/>
    </border>
    <border>
      <left/>
      <right style="double">
        <color rgb="FF7A7146"/>
      </right>
      <top/>
      <bottom style="double">
        <color rgb="FF7A7146"/>
      </bottom>
      <diagonal/>
    </border>
    <border>
      <left/>
      <right style="thin">
        <color rgb="FFE8E5D8"/>
      </right>
      <top style="double">
        <color rgb="FF7A7146"/>
      </top>
      <bottom style="thin">
        <color rgb="FFE8E5D8"/>
      </bottom>
      <diagonal/>
    </border>
    <border>
      <left style="thin">
        <color rgb="FFE8E5D8"/>
      </left>
      <right style="thin">
        <color rgb="FFE8E5D8"/>
      </right>
      <top style="double">
        <color rgb="FF7A7146"/>
      </top>
      <bottom style="thin">
        <color rgb="FFE8E5D8"/>
      </bottom>
      <diagonal/>
    </border>
    <border>
      <left style="thin">
        <color rgb="FFE8E5D8"/>
      </left>
      <right style="double">
        <color rgb="FF7A7146"/>
      </right>
      <top style="double">
        <color rgb="FF7A7146"/>
      </top>
      <bottom style="thin">
        <color rgb="FFE8E5D8"/>
      </bottom>
      <diagonal/>
    </border>
    <border>
      <left/>
      <right style="thin">
        <color rgb="FFE8E5D8"/>
      </right>
      <top style="thin">
        <color rgb="FFE8E5D8"/>
      </top>
      <bottom style="thin">
        <color rgb="FFE8E5D8"/>
      </bottom>
      <diagonal/>
    </border>
    <border>
      <left style="thin">
        <color rgb="FFE8E5D8"/>
      </left>
      <right style="thin">
        <color rgb="FFE8E5D8"/>
      </right>
      <top style="thin">
        <color rgb="FFE8E5D8"/>
      </top>
      <bottom style="thin">
        <color rgb="FFE8E5D8"/>
      </bottom>
      <diagonal/>
    </border>
    <border>
      <left style="thin">
        <color rgb="FFE8E5D8"/>
      </left>
      <right style="double">
        <color rgb="FF7A7146"/>
      </right>
      <top style="thin">
        <color rgb="FFE8E5D8"/>
      </top>
      <bottom style="thin">
        <color rgb="FFE8E5D8"/>
      </bottom>
      <diagonal/>
    </border>
    <border>
      <left/>
      <right style="thin">
        <color rgb="FFE8E5D8"/>
      </right>
      <top style="thin">
        <color rgb="FFE8E5D8"/>
      </top>
      <bottom style="dotted">
        <color rgb="FF7A7146"/>
      </bottom>
      <diagonal/>
    </border>
    <border>
      <left style="thin">
        <color rgb="FFE8E5D8"/>
      </left>
      <right style="thin">
        <color rgb="FFE8E5D8"/>
      </right>
      <top style="thin">
        <color rgb="FFE8E5D8"/>
      </top>
      <bottom style="dotted">
        <color rgb="FF7A7146"/>
      </bottom>
      <diagonal/>
    </border>
    <border>
      <left style="thin">
        <color rgb="FFE8E5D8"/>
      </left>
      <right style="double">
        <color rgb="FF7A7146"/>
      </right>
      <top style="thin">
        <color rgb="FFE8E5D8"/>
      </top>
      <bottom style="dotted">
        <color rgb="FF7A7146"/>
      </bottom>
      <diagonal/>
    </border>
    <border>
      <left/>
      <right style="thin">
        <color rgb="FFE8E5D8"/>
      </right>
      <top/>
      <bottom style="thin">
        <color rgb="FFE8E5D8"/>
      </bottom>
      <diagonal/>
    </border>
    <border>
      <left style="thin">
        <color rgb="FFE8E5D8"/>
      </left>
      <right style="thin">
        <color rgb="FFE8E5D8"/>
      </right>
      <top/>
      <bottom style="thin">
        <color rgb="FFE8E5D8"/>
      </bottom>
      <diagonal/>
    </border>
    <border>
      <left style="thin">
        <color rgb="FFE8E5D8"/>
      </left>
      <right style="double">
        <color rgb="FF7A7146"/>
      </right>
      <top/>
      <bottom style="thin">
        <color rgb="FFE8E5D8"/>
      </bottom>
      <diagonal/>
    </border>
    <border>
      <left/>
      <right/>
      <top/>
      <bottom style="double">
        <color rgb="FF7A7146"/>
      </bottom>
      <diagonal/>
    </border>
    <border>
      <left style="double">
        <color rgb="FF7A7146"/>
      </left>
      <right/>
      <top style="double">
        <color rgb="FF7A7146"/>
      </top>
      <bottom style="double">
        <color rgb="FF7A7146"/>
      </bottom>
      <diagonal/>
    </border>
    <border>
      <left/>
      <right/>
      <top style="double">
        <color rgb="FF7A7146"/>
      </top>
      <bottom style="double">
        <color rgb="FF7A7146"/>
      </bottom>
      <diagonal/>
    </border>
    <border>
      <left/>
      <right style="thin">
        <color rgb="FFE8E5D8"/>
      </right>
      <top style="double">
        <color rgb="FF7A7146"/>
      </top>
      <bottom style="double">
        <color rgb="FF7A7146"/>
      </bottom>
      <diagonal/>
    </border>
    <border>
      <left style="thin">
        <color rgb="FFE8E5D8"/>
      </left>
      <right style="thin">
        <color rgb="FFE8E5D8"/>
      </right>
      <top style="double">
        <color rgb="FF7A7146"/>
      </top>
      <bottom style="double">
        <color rgb="FF7A7146"/>
      </bottom>
      <diagonal/>
    </border>
    <border>
      <left style="thin">
        <color rgb="FFE8E5D8"/>
      </left>
      <right style="double">
        <color rgb="FF7A7146"/>
      </right>
      <top style="double">
        <color rgb="FF7A7146"/>
      </top>
      <bottom style="double">
        <color rgb="FF7A7146"/>
      </bottom>
      <diagonal/>
    </border>
    <border>
      <left style="thin">
        <color rgb="FFE8E5D8"/>
      </left>
      <right style="thin">
        <color rgb="FFE8E5D8"/>
      </right>
      <top style="dotted">
        <color rgb="FF7A7146"/>
      </top>
      <bottom/>
      <diagonal/>
    </border>
    <border>
      <left style="thin">
        <color rgb="FFE8E5D8"/>
      </left>
      <right style="thin">
        <color rgb="FFE8E5D8"/>
      </right>
      <top style="dotted">
        <color rgb="FF7A7146"/>
      </top>
      <bottom style="thin">
        <color rgb="FFE8E5D8"/>
      </bottom>
      <diagonal/>
    </border>
    <border>
      <left style="thin">
        <color rgb="FFE8E5D8"/>
      </left>
      <right style="double">
        <color rgb="FF7A7146"/>
      </right>
      <top style="dotted">
        <color rgb="FF7A7146"/>
      </top>
      <bottom style="thin">
        <color rgb="FFE8E5D8"/>
      </bottom>
      <diagonal/>
    </border>
    <border>
      <left style="thin">
        <color rgb="FFE8E5D8"/>
      </left>
      <right style="thin">
        <color rgb="FFE8E5D8"/>
      </right>
      <top/>
      <bottom style="thin">
        <color rgb="FFE8E5D8"/>
      </bottom>
      <diagonal/>
    </border>
    <border>
      <left style="thin">
        <color rgb="FFE8E5D8"/>
      </left>
      <right style="double">
        <color rgb="FF7A7146"/>
      </right>
      <top/>
      <bottom style="thin">
        <color rgb="FFE8E5D8"/>
      </bottom>
      <diagonal/>
    </border>
    <border>
      <left style="double">
        <color rgb="FF7A7146"/>
      </left>
      <right style="thin">
        <color rgb="FFE8E5D8"/>
      </right>
      <top/>
      <bottom style="double">
        <color rgb="FF7A7146"/>
      </bottom>
      <diagonal/>
    </border>
    <border>
      <left style="thin">
        <color rgb="FFE8E5D8"/>
      </left>
      <right style="thin">
        <color rgb="FFE8E5D8"/>
      </right>
      <top/>
      <bottom style="double">
        <color rgb="FF7A7146"/>
      </bottom>
      <diagonal/>
    </border>
    <border>
      <left style="thin">
        <color rgb="FFE8E5D8"/>
      </left>
      <right style="thin">
        <color rgb="FFE8E5D8"/>
      </right>
      <top style="thin">
        <color rgb="FFE8E5D8"/>
      </top>
      <bottom style="double">
        <color rgb="FF7A7146"/>
      </bottom>
      <diagonal/>
    </border>
    <border>
      <left style="thin">
        <color rgb="FFE8E5D8"/>
      </left>
      <right style="double">
        <color rgb="FF7A7146"/>
      </right>
      <top style="thin">
        <color rgb="FFE8E5D8"/>
      </top>
      <bottom style="double">
        <color rgb="FF7A7146"/>
      </bottom>
      <diagonal/>
    </border>
    <border>
      <left style="thin">
        <color rgb="FFE8E5D8"/>
      </left>
      <right/>
      <top style="double">
        <color rgb="FF7A7146"/>
      </top>
      <bottom style="thin">
        <color rgb="FFE8E5D8"/>
      </bottom>
      <diagonal/>
    </border>
    <border>
      <left style="thin">
        <color rgb="FFE8E5D8"/>
      </left>
      <right/>
      <top style="thin">
        <color rgb="FFE8E5D8"/>
      </top>
      <bottom style="thin">
        <color rgb="FFE8E5D8"/>
      </bottom>
      <diagonal/>
    </border>
    <border>
      <left style="thin">
        <color rgb="FFE8E5D8"/>
      </left>
      <right/>
      <top style="thin">
        <color rgb="FFE8E5D8"/>
      </top>
      <bottom style="double">
        <color rgb="FF7A7146"/>
      </bottom>
      <diagonal/>
    </border>
    <border>
      <left/>
      <right style="thin">
        <color rgb="FFE8E5D8"/>
      </right>
      <top style="thin">
        <color rgb="FFE8E5D8"/>
      </top>
      <bottom style="double">
        <color rgb="FF7A7146"/>
      </bottom>
      <diagonal/>
    </border>
    <border>
      <left style="double">
        <color rgb="FF7A7146"/>
      </left>
      <right/>
      <top style="double">
        <color rgb="FF7A7146"/>
      </top>
      <bottom/>
      <diagonal/>
    </border>
    <border>
      <left/>
      <right/>
      <top style="double">
        <color rgb="FF7A7146"/>
      </top>
      <bottom/>
      <diagonal/>
    </border>
    <border>
      <left/>
      <right style="double">
        <color rgb="FF7A7146"/>
      </right>
      <top style="double">
        <color rgb="FF7A7146"/>
      </top>
      <bottom/>
      <diagonal/>
    </border>
    <border>
      <left/>
      <right style="thin">
        <color rgb="FFE8E5D8"/>
      </right>
      <top/>
      <bottom style="thin">
        <color rgb="FFE8E5D8"/>
      </bottom>
      <diagonal/>
    </border>
    <border>
      <left style="double">
        <color rgb="FF7A7146"/>
      </left>
      <right style="thin">
        <color rgb="FFE8E5D8"/>
      </right>
      <top/>
      <bottom style="thin">
        <color rgb="FFE8E5D8"/>
      </bottom>
      <diagonal/>
    </border>
    <border>
      <left/>
      <right style="double">
        <color rgb="FF7A7146"/>
      </right>
      <top/>
      <bottom style="thin">
        <color rgb="FFE8E5D8"/>
      </bottom>
      <diagonal/>
    </border>
    <border>
      <left/>
      <right style="thin">
        <color rgb="FFE8E5D8"/>
      </right>
      <top style="thin">
        <color rgb="FFE8E5D8"/>
      </top>
      <bottom style="thin">
        <color rgb="FFE8E5D8"/>
      </bottom>
      <diagonal/>
    </border>
    <border>
      <left style="double">
        <color rgb="FF7A7146"/>
      </left>
      <right/>
      <top/>
      <bottom style="double">
        <color rgb="FF7A7146"/>
      </bottom>
      <diagonal/>
    </border>
    <border>
      <left/>
      <right style="thin">
        <color rgb="FFE8E5D8"/>
      </right>
      <top style="thin">
        <color rgb="FFE8E5D8"/>
      </top>
      <bottom style="double">
        <color rgb="FF7A7146"/>
      </bottom>
      <diagonal/>
    </border>
    <border>
      <left style="double">
        <color rgb="FF7A7146"/>
      </left>
      <right/>
      <top style="double">
        <color rgb="FF7A7146"/>
      </top>
      <bottom/>
      <diagonal/>
    </border>
    <border>
      <left/>
      <right/>
      <top style="double">
        <color rgb="FF7A7146"/>
      </top>
      <bottom/>
      <diagonal/>
    </border>
    <border>
      <left/>
      <right style="double">
        <color rgb="FF7A7146"/>
      </right>
      <top style="double">
        <color rgb="FF7A7146"/>
      </top>
      <bottom/>
      <diagonal/>
    </border>
    <border>
      <left style="double">
        <color rgb="FF7A7146"/>
      </left>
      <right style="thin">
        <color rgb="FFE8E5D8"/>
      </right>
      <top style="thin">
        <color rgb="FFE8E5D8"/>
      </top>
      <bottom style="thin">
        <color rgb="FFE8E5D8"/>
      </bottom>
      <diagonal/>
    </border>
    <border>
      <left style="double">
        <color rgb="FF7A7146"/>
      </left>
      <right style="thin">
        <color rgb="FFE8E5D8"/>
      </right>
      <top style="thin">
        <color rgb="FFE8E5D8"/>
      </top>
      <bottom style="double">
        <color rgb="FF7A7146"/>
      </bottom>
      <diagonal/>
    </border>
    <border>
      <left style="thin">
        <color rgb="FFE8E5D8"/>
      </left>
      <right style="thin">
        <color rgb="FFE8E5D8"/>
      </right>
      <top/>
      <bottom style="double">
        <color rgb="FF7A7146"/>
      </bottom>
      <diagonal/>
    </border>
    <border>
      <left style="thin">
        <color rgb="FFE8E5D8"/>
      </left>
      <right style="double">
        <color rgb="FF7A7146"/>
      </right>
      <top/>
      <bottom style="double">
        <color rgb="FF7A7146"/>
      </bottom>
      <diagonal/>
    </border>
    <border>
      <left style="medium">
        <color rgb="FF7A7146"/>
      </left>
      <right/>
      <top/>
      <bottom/>
      <diagonal/>
    </border>
    <border>
      <left/>
      <right style="medium">
        <color rgb="FF7A7146"/>
      </right>
      <top/>
      <bottom/>
      <diagonal/>
    </border>
    <border>
      <left style="thin">
        <color rgb="FF7A7146"/>
      </left>
      <right style="thin">
        <color rgb="FF7A7146"/>
      </right>
      <top style="thin">
        <color rgb="FF7A7146"/>
      </top>
      <bottom style="thin">
        <color rgb="FF7A7146"/>
      </bottom>
      <diagonal/>
    </border>
    <border>
      <left style="medium">
        <color rgb="FF7A7146"/>
      </left>
      <right/>
      <top/>
      <bottom style="medium">
        <color rgb="FF7A7146"/>
      </bottom>
      <diagonal/>
    </border>
    <border>
      <left/>
      <right style="medium">
        <color rgb="FF7A7146"/>
      </right>
      <top/>
      <bottom style="medium">
        <color rgb="FF7A7146"/>
      </bottom>
      <diagonal/>
    </border>
    <border>
      <left style="medium">
        <color rgb="FF000000"/>
      </left>
      <right style="medium">
        <color rgb="FF000000"/>
      </right>
      <top style="medium">
        <color rgb="FF7A7146"/>
      </top>
      <bottom/>
      <diagonal/>
    </border>
    <border>
      <left/>
      <right style="medium">
        <color rgb="FF000000"/>
      </right>
      <top style="medium">
        <color rgb="FF7A7146"/>
      </top>
      <bottom/>
      <diagonal/>
    </border>
    <border>
      <left style="medium">
        <color rgb="FF7A7146"/>
      </left>
      <right style="medium">
        <color rgb="FF000000"/>
      </right>
      <top style="medium">
        <color rgb="FF7A7146"/>
      </top>
      <bottom style="medium">
        <color rgb="FF7A7146"/>
      </bottom>
      <diagonal/>
    </border>
    <border>
      <left style="medium">
        <color rgb="FF000000"/>
      </left>
      <right style="medium">
        <color rgb="FF7A7146"/>
      </right>
      <top style="medium">
        <color rgb="FF7A7146"/>
      </top>
      <bottom style="medium">
        <color rgb="FF000000"/>
      </bottom>
      <diagonal/>
    </border>
    <border>
      <left style="medium">
        <color rgb="FF7A7146"/>
      </left>
      <right style="medium">
        <color rgb="FF000000"/>
      </right>
      <top style="medium">
        <color rgb="FF7A7146"/>
      </top>
      <bottom style="medium">
        <color rgb="FF000000"/>
      </bottom>
      <diagonal/>
    </border>
  </borders>
  <cellStyleXfs count="2">
    <xf numFmtId="0" fontId="0" fillId="0" borderId="0"/>
    <xf numFmtId="9" fontId="11" fillId="0" borderId="0" applyFont="0" applyFill="0" applyBorder="0" applyAlignment="0" applyProtection="0"/>
  </cellStyleXfs>
  <cellXfs count="262">
    <xf numFmtId="0" fontId="0" fillId="0" borderId="0" xfId="0"/>
    <xf numFmtId="0" fontId="1" fillId="2" borderId="1" xfId="0" applyFont="1" applyFill="1" applyBorder="1"/>
    <xf numFmtId="0" fontId="2" fillId="3" borderId="1" xfId="0" applyFont="1" applyFill="1" applyBorder="1"/>
    <xf numFmtId="0" fontId="3" fillId="4" borderId="1" xfId="0" applyFont="1" applyFill="1" applyBorder="1"/>
    <xf numFmtId="0" fontId="4" fillId="2" borderId="1" xfId="0" applyFont="1" applyFill="1" applyBorder="1"/>
    <xf numFmtId="0" fontId="5" fillId="2" borderId="1" xfId="0" applyFont="1" applyFill="1" applyBorder="1" applyAlignment="1">
      <alignment vertical="center"/>
    </xf>
    <xf numFmtId="0" fontId="9" fillId="2" borderId="1" xfId="0" applyFont="1" applyFill="1" applyBorder="1" applyAlignment="1">
      <alignment horizontal="center"/>
    </xf>
    <xf numFmtId="0" fontId="1" fillId="2" borderId="1" xfId="0" applyFont="1" applyFill="1" applyBorder="1" applyAlignment="1">
      <alignment wrapText="1"/>
    </xf>
    <xf numFmtId="0" fontId="1" fillId="5" borderId="8" xfId="0" applyFont="1" applyFill="1" applyBorder="1" applyAlignment="1">
      <alignment horizontal="center" vertical="center" wrapText="1"/>
    </xf>
    <xf numFmtId="0" fontId="1" fillId="2" borderId="8" xfId="0" applyFont="1" applyFill="1" applyBorder="1" applyAlignment="1">
      <alignment vertical="center"/>
    </xf>
    <xf numFmtId="0" fontId="10" fillId="4" borderId="17" xfId="0" applyFont="1" applyFill="1" applyBorder="1" applyAlignment="1">
      <alignment horizontal="center"/>
    </xf>
    <xf numFmtId="0" fontId="1" fillId="0" borderId="19" xfId="0" applyFont="1" applyBorder="1"/>
    <xf numFmtId="0" fontId="1" fillId="0" borderId="19" xfId="0" applyFont="1" applyBorder="1" applyAlignment="1">
      <alignment horizontal="center"/>
    </xf>
    <xf numFmtId="0" fontId="1" fillId="5" borderId="1" xfId="0" applyFont="1" applyFill="1" applyBorder="1"/>
    <xf numFmtId="9" fontId="1" fillId="0" borderId="0" xfId="0" applyNumberFormat="1" applyFont="1"/>
    <xf numFmtId="0" fontId="11" fillId="0" borderId="0" xfId="0" applyFont="1"/>
    <xf numFmtId="0" fontId="1" fillId="0" borderId="0" xfId="0" applyFont="1" applyAlignment="1">
      <alignment horizontal="center"/>
    </xf>
    <xf numFmtId="0" fontId="13" fillId="6" borderId="1" xfId="0" applyFont="1" applyFill="1" applyBorder="1" applyAlignment="1">
      <alignment vertical="center"/>
    </xf>
    <xf numFmtId="0" fontId="1" fillId="6" borderId="1" xfId="0" applyFont="1" applyFill="1" applyBorder="1"/>
    <xf numFmtId="0" fontId="3" fillId="4" borderId="8" xfId="0" applyFont="1" applyFill="1" applyBorder="1" applyAlignment="1">
      <alignment wrapText="1"/>
    </xf>
    <xf numFmtId="0" fontId="1" fillId="5" borderId="20" xfId="0" applyFont="1" applyFill="1" applyBorder="1"/>
    <xf numFmtId="0" fontId="1" fillId="5" borderId="21" xfId="0" applyFont="1" applyFill="1" applyBorder="1"/>
    <xf numFmtId="0" fontId="1" fillId="5" borderId="22" xfId="0" applyFont="1" applyFill="1" applyBorder="1"/>
    <xf numFmtId="2" fontId="1" fillId="5" borderId="21" xfId="0" applyNumberFormat="1" applyFont="1" applyFill="1" applyBorder="1"/>
    <xf numFmtId="164" fontId="1" fillId="2" borderId="21" xfId="0" applyNumberFormat="1" applyFont="1" applyFill="1" applyBorder="1"/>
    <xf numFmtId="4" fontId="1" fillId="2" borderId="21" xfId="0" applyNumberFormat="1" applyFont="1" applyFill="1" applyBorder="1"/>
    <xf numFmtId="164" fontId="1" fillId="2" borderId="23" xfId="0" applyNumberFormat="1" applyFont="1" applyFill="1" applyBorder="1"/>
    <xf numFmtId="164" fontId="1" fillId="5" borderId="21" xfId="0" applyNumberFormat="1" applyFont="1" applyFill="1" applyBorder="1"/>
    <xf numFmtId="164" fontId="1" fillId="2" borderId="24" xfId="0" applyNumberFormat="1" applyFont="1" applyFill="1" applyBorder="1"/>
    <xf numFmtId="164" fontId="1" fillId="6" borderId="25" xfId="0" applyNumberFormat="1" applyFont="1" applyFill="1" applyBorder="1"/>
    <xf numFmtId="0" fontId="1" fillId="2" borderId="1" xfId="0" applyFont="1" applyFill="1" applyBorder="1" applyAlignment="1">
      <alignment horizontal="center"/>
    </xf>
    <xf numFmtId="0" fontId="1" fillId="5" borderId="26" xfId="0" applyFont="1" applyFill="1" applyBorder="1"/>
    <xf numFmtId="0" fontId="1" fillId="5" borderId="27" xfId="0" applyFont="1" applyFill="1" applyBorder="1"/>
    <xf numFmtId="0" fontId="1" fillId="5" borderId="28" xfId="0" applyFont="1" applyFill="1" applyBorder="1"/>
    <xf numFmtId="2" fontId="1" fillId="5" borderId="27" xfId="0" applyNumberFormat="1" applyFont="1" applyFill="1" applyBorder="1"/>
    <xf numFmtId="164" fontId="1" fillId="2" borderId="27" xfId="0" applyNumberFormat="1" applyFont="1" applyFill="1" applyBorder="1"/>
    <xf numFmtId="4" fontId="1" fillId="2" borderId="27" xfId="0" applyNumberFormat="1" applyFont="1" applyFill="1" applyBorder="1"/>
    <xf numFmtId="164" fontId="1" fillId="2" borderId="29" xfId="0" applyNumberFormat="1" applyFont="1" applyFill="1" applyBorder="1"/>
    <xf numFmtId="164" fontId="1" fillId="5" borderId="27" xfId="0" applyNumberFormat="1" applyFont="1" applyFill="1" applyBorder="1"/>
    <xf numFmtId="164" fontId="1" fillId="2" borderId="30" xfId="0" applyNumberFormat="1" applyFont="1" applyFill="1" applyBorder="1"/>
    <xf numFmtId="164" fontId="1" fillId="6" borderId="31" xfId="0" applyNumberFormat="1" applyFont="1" applyFill="1" applyBorder="1"/>
    <xf numFmtId="0" fontId="1" fillId="2" borderId="32" xfId="0" applyFont="1" applyFill="1" applyBorder="1" applyAlignment="1">
      <alignment horizontal="center" vertical="center"/>
    </xf>
    <xf numFmtId="0" fontId="1" fillId="2" borderId="33" xfId="0" applyFont="1" applyFill="1" applyBorder="1"/>
    <xf numFmtId="0" fontId="15" fillId="2" borderId="33" xfId="0" applyFont="1" applyFill="1" applyBorder="1" applyAlignment="1">
      <alignment horizontal="center"/>
    </xf>
    <xf numFmtId="0" fontId="16" fillId="2" borderId="34" xfId="0" applyFont="1" applyFill="1" applyBorder="1" applyAlignment="1">
      <alignment horizontal="center"/>
    </xf>
    <xf numFmtId="0" fontId="1" fillId="2" borderId="37" xfId="0" applyFont="1" applyFill="1" applyBorder="1"/>
    <xf numFmtId="164" fontId="1" fillId="2" borderId="38" xfId="0" applyNumberFormat="1" applyFont="1" applyFill="1" applyBorder="1"/>
    <xf numFmtId="164" fontId="1" fillId="2" borderId="39" xfId="0" applyNumberFormat="1" applyFont="1" applyFill="1" applyBorder="1"/>
    <xf numFmtId="0" fontId="1" fillId="2" borderId="45" xfId="0" applyFont="1" applyFill="1" applyBorder="1"/>
    <xf numFmtId="164" fontId="1" fillId="2" borderId="46" xfId="0" applyNumberFormat="1" applyFont="1" applyFill="1" applyBorder="1"/>
    <xf numFmtId="164" fontId="1" fillId="2" borderId="47" xfId="0" applyNumberFormat="1" applyFont="1" applyFill="1" applyBorder="1"/>
    <xf numFmtId="0" fontId="1" fillId="0" borderId="52" xfId="0" applyFont="1" applyBorder="1"/>
    <xf numFmtId="164" fontId="1" fillId="2" borderId="53" xfId="0" applyNumberFormat="1" applyFont="1" applyFill="1" applyBorder="1"/>
    <xf numFmtId="164" fontId="1" fillId="2" borderId="54" xfId="0" applyNumberFormat="1" applyFont="1" applyFill="1" applyBorder="1"/>
    <xf numFmtId="0" fontId="1" fillId="2" borderId="59" xfId="0" applyFont="1" applyFill="1" applyBorder="1"/>
    <xf numFmtId="164" fontId="1" fillId="2" borderId="60" xfId="0" applyNumberFormat="1" applyFont="1" applyFill="1" applyBorder="1"/>
    <xf numFmtId="164" fontId="1" fillId="2" borderId="61" xfId="0" applyNumberFormat="1" applyFont="1" applyFill="1" applyBorder="1"/>
    <xf numFmtId="0" fontId="1" fillId="2" borderId="68" xfId="0" applyFont="1" applyFill="1" applyBorder="1"/>
    <xf numFmtId="0" fontId="1" fillId="9" borderId="1" xfId="0" applyFont="1" applyFill="1" applyBorder="1"/>
    <xf numFmtId="164" fontId="1" fillId="9" borderId="1" xfId="0" applyNumberFormat="1" applyFont="1" applyFill="1" applyBorder="1"/>
    <xf numFmtId="164" fontId="1" fillId="9" borderId="79" xfId="0" applyNumberFormat="1" applyFont="1" applyFill="1" applyBorder="1"/>
    <xf numFmtId="0" fontId="1" fillId="9" borderId="1" xfId="0" applyFont="1" applyFill="1" applyBorder="1" applyAlignment="1">
      <alignment horizontal="right"/>
    </xf>
    <xf numFmtId="0" fontId="1" fillId="2" borderId="1" xfId="0" applyFont="1" applyFill="1" applyBorder="1" applyAlignment="1">
      <alignment horizontal="center" wrapText="1"/>
    </xf>
    <xf numFmtId="0" fontId="18" fillId="2" borderId="1" xfId="0" applyFont="1" applyFill="1" applyBorder="1" applyAlignment="1">
      <alignment horizontal="center"/>
    </xf>
    <xf numFmtId="0" fontId="1" fillId="2" borderId="86" xfId="0" applyFont="1" applyFill="1" applyBorder="1" applyAlignment="1">
      <alignment horizontal="right" vertical="center"/>
    </xf>
    <xf numFmtId="0" fontId="1" fillId="2" borderId="1" xfId="0" applyFont="1" applyFill="1" applyBorder="1" applyAlignment="1">
      <alignment horizontal="right" vertical="center"/>
    </xf>
    <xf numFmtId="164" fontId="1" fillId="9" borderId="87" xfId="0" applyNumberFormat="1" applyFont="1" applyFill="1" applyBorder="1"/>
    <xf numFmtId="0" fontId="1" fillId="0" borderId="88" xfId="0" applyFont="1" applyBorder="1"/>
    <xf numFmtId="164" fontId="1" fillId="0" borderId="89" xfId="0" applyNumberFormat="1" applyFont="1" applyBorder="1"/>
    <xf numFmtId="164" fontId="1" fillId="0" borderId="90" xfId="0" applyNumberFormat="1" applyFont="1" applyBorder="1"/>
    <xf numFmtId="0" fontId="1" fillId="0" borderId="91" xfId="0" applyFont="1" applyBorder="1"/>
    <xf numFmtId="164" fontId="1" fillId="0" borderId="92" xfId="0" applyNumberFormat="1" applyFont="1" applyBorder="1"/>
    <xf numFmtId="164" fontId="1" fillId="0" borderId="93" xfId="0" applyNumberFormat="1" applyFont="1" applyBorder="1"/>
    <xf numFmtId="0" fontId="1" fillId="0" borderId="94" xfId="0" applyFont="1" applyBorder="1"/>
    <xf numFmtId="164" fontId="1" fillId="2" borderId="95" xfId="0" applyNumberFormat="1" applyFont="1" applyFill="1" applyBorder="1"/>
    <xf numFmtId="164" fontId="1" fillId="2" borderId="96" xfId="0" applyNumberFormat="1" applyFont="1" applyFill="1" applyBorder="1"/>
    <xf numFmtId="0" fontId="1" fillId="0" borderId="97" xfId="0" applyFont="1" applyBorder="1"/>
    <xf numFmtId="164" fontId="1" fillId="0" borderId="98" xfId="0" applyNumberFormat="1" applyFont="1" applyBorder="1"/>
    <xf numFmtId="164" fontId="1" fillId="0" borderId="99" xfId="0" applyNumberFormat="1" applyFont="1" applyBorder="1"/>
    <xf numFmtId="0" fontId="17" fillId="2" borderId="1" xfId="0" applyFont="1" applyFill="1" applyBorder="1"/>
    <xf numFmtId="0" fontId="1" fillId="9" borderId="100" xfId="0" applyFont="1" applyFill="1" applyBorder="1"/>
    <xf numFmtId="164" fontId="1" fillId="9" borderId="100" xfId="0" applyNumberFormat="1" applyFont="1" applyFill="1" applyBorder="1"/>
    <xf numFmtId="0" fontId="1" fillId="9" borderId="100" xfId="0" applyFont="1" applyFill="1" applyBorder="1" applyAlignment="1">
      <alignment horizontal="right"/>
    </xf>
    <xf numFmtId="0" fontId="1" fillId="9" borderId="86" xfId="0" applyFont="1" applyFill="1" applyBorder="1" applyAlignment="1">
      <alignment horizontal="right" vertical="center"/>
    </xf>
    <xf numFmtId="0" fontId="1" fillId="9" borderId="1" xfId="0" applyFont="1" applyFill="1" applyBorder="1" applyAlignment="1">
      <alignment horizontal="right" vertical="center"/>
    </xf>
    <xf numFmtId="9" fontId="1" fillId="0" borderId="104" xfId="0" applyNumberFormat="1" applyFont="1" applyBorder="1"/>
    <xf numFmtId="0" fontId="1" fillId="0" borderId="105" xfId="0" applyFont="1" applyBorder="1"/>
    <xf numFmtId="0" fontId="1" fillId="0" borderId="89" xfId="0" applyFont="1" applyBorder="1" applyAlignment="1">
      <alignment horizontal="center"/>
    </xf>
    <xf numFmtId="164" fontId="1" fillId="2" borderId="89" xfId="0" applyNumberFormat="1" applyFont="1" applyFill="1" applyBorder="1"/>
    <xf numFmtId="164" fontId="1" fillId="2" borderId="90" xfId="0" applyNumberFormat="1" applyFont="1" applyFill="1" applyBorder="1"/>
    <xf numFmtId="0" fontId="1" fillId="0" borderId="92" xfId="0" applyFont="1" applyBorder="1" applyAlignment="1">
      <alignment horizontal="center"/>
    </xf>
    <xf numFmtId="164" fontId="1" fillId="2" borderId="92" xfId="0" applyNumberFormat="1" applyFont="1" applyFill="1" applyBorder="1"/>
    <xf numFmtId="164" fontId="1" fillId="2" borderId="93" xfId="0" applyNumberFormat="1" applyFont="1" applyFill="1" applyBorder="1"/>
    <xf numFmtId="0" fontId="1" fillId="0" borderId="95" xfId="0" applyFont="1" applyBorder="1" applyAlignment="1">
      <alignment horizontal="center"/>
    </xf>
    <xf numFmtId="0" fontId="1" fillId="0" borderId="107" xfId="0" applyFont="1" applyBorder="1" applyAlignment="1">
      <alignment horizontal="center"/>
    </xf>
    <xf numFmtId="164" fontId="1" fillId="2" borderId="107" xfId="0" applyNumberFormat="1" applyFont="1" applyFill="1" applyBorder="1"/>
    <xf numFmtId="164" fontId="1" fillId="2" borderId="108" xfId="0" applyNumberFormat="1" applyFont="1" applyFill="1" applyBorder="1"/>
    <xf numFmtId="0" fontId="1" fillId="0" borderId="98" xfId="0" applyFont="1" applyBorder="1" applyAlignment="1">
      <alignment horizontal="center"/>
    </xf>
    <xf numFmtId="164" fontId="1" fillId="2" borderId="109" xfId="0" applyNumberFormat="1" applyFont="1" applyFill="1" applyBorder="1"/>
    <xf numFmtId="164" fontId="1" fillId="2" borderId="110" xfId="0" applyNumberFormat="1" applyFont="1" applyFill="1" applyBorder="1"/>
    <xf numFmtId="0" fontId="1" fillId="0" borderId="113" xfId="0" applyFont="1" applyBorder="1" applyAlignment="1">
      <alignment horizontal="center"/>
    </xf>
    <xf numFmtId="164" fontId="1" fillId="2" borderId="113" xfId="0" applyNumberFormat="1" applyFont="1" applyFill="1" applyBorder="1"/>
    <xf numFmtId="164" fontId="1" fillId="2" borderId="114" xfId="0" applyNumberFormat="1" applyFont="1" applyFill="1" applyBorder="1"/>
    <xf numFmtId="164" fontId="1" fillId="6" borderId="89" xfId="0" applyNumberFormat="1" applyFont="1" applyFill="1" applyBorder="1"/>
    <xf numFmtId="164" fontId="1" fillId="6" borderId="90" xfId="0" applyNumberFormat="1" applyFont="1" applyFill="1" applyBorder="1"/>
    <xf numFmtId="164" fontId="1" fillId="6" borderId="92" xfId="0" applyNumberFormat="1" applyFont="1" applyFill="1" applyBorder="1"/>
    <xf numFmtId="164" fontId="1" fillId="6" borderId="93" xfId="0" applyNumberFormat="1" applyFont="1" applyFill="1" applyBorder="1"/>
    <xf numFmtId="164" fontId="1" fillId="6" borderId="113" xfId="0" applyNumberFormat="1" applyFont="1" applyFill="1" applyBorder="1"/>
    <xf numFmtId="164" fontId="1" fillId="6" borderId="114" xfId="0" applyNumberFormat="1" applyFont="1" applyFill="1" applyBorder="1"/>
    <xf numFmtId="164" fontId="1" fillId="2" borderId="1" xfId="0" applyNumberFormat="1" applyFont="1" applyFill="1" applyBorder="1"/>
    <xf numFmtId="0" fontId="3" fillId="4" borderId="119" xfId="0" applyFont="1" applyFill="1" applyBorder="1" applyAlignment="1">
      <alignment horizontal="center" vertical="center" wrapText="1"/>
    </xf>
    <xf numFmtId="0" fontId="3" fillId="4" borderId="120" xfId="0" applyFont="1" applyFill="1" applyBorder="1" applyAlignment="1">
      <alignment horizontal="center" vertical="center" wrapText="1"/>
    </xf>
    <xf numFmtId="0" fontId="3" fillId="4" borderId="121" xfId="0" applyFont="1" applyFill="1" applyBorder="1" applyAlignment="1">
      <alignment horizontal="center" vertical="center" wrapText="1"/>
    </xf>
    <xf numFmtId="0" fontId="1" fillId="0" borderId="0" xfId="0" applyFont="1" applyAlignment="1">
      <alignment horizontal="center" vertical="center" wrapText="1"/>
    </xf>
    <xf numFmtId="0" fontId="3" fillId="4" borderId="119" xfId="0" applyFont="1" applyFill="1" applyBorder="1" applyAlignment="1">
      <alignment horizontal="right"/>
    </xf>
    <xf numFmtId="164" fontId="1" fillId="2" borderId="122" xfId="0" applyNumberFormat="1" applyFont="1" applyFill="1" applyBorder="1"/>
    <xf numFmtId="0" fontId="1" fillId="0" borderId="123" xfId="0" applyFont="1" applyBorder="1"/>
    <xf numFmtId="0" fontId="1" fillId="0" borderId="98" xfId="0" applyFont="1" applyBorder="1"/>
    <xf numFmtId="0" fontId="1" fillId="2" borderId="124" xfId="0" applyFont="1" applyFill="1" applyBorder="1"/>
    <xf numFmtId="0" fontId="3" fillId="4" borderId="86" xfId="0" applyFont="1" applyFill="1" applyBorder="1" applyAlignment="1">
      <alignment horizontal="right"/>
    </xf>
    <xf numFmtId="164" fontId="1" fillId="2" borderId="125" xfId="0" applyNumberFormat="1" applyFont="1" applyFill="1" applyBorder="1"/>
    <xf numFmtId="0" fontId="3" fillId="4" borderId="126" xfId="0" applyFont="1" applyFill="1" applyBorder="1" applyAlignment="1">
      <alignment horizontal="right"/>
    </xf>
    <xf numFmtId="164" fontId="1" fillId="2" borderId="127" xfId="0" applyNumberFormat="1" applyFont="1" applyFill="1" applyBorder="1"/>
    <xf numFmtId="0" fontId="1" fillId="0" borderId="118" xfId="0" applyFont="1" applyBorder="1"/>
    <xf numFmtId="0" fontId="1" fillId="0" borderId="112" xfId="0" applyFont="1" applyBorder="1"/>
    <xf numFmtId="0" fontId="1" fillId="2" borderId="87" xfId="0" applyFont="1" applyFill="1" applyBorder="1"/>
    <xf numFmtId="0" fontId="1" fillId="2" borderId="1" xfId="0" applyFont="1" applyFill="1" applyBorder="1" applyAlignment="1">
      <alignment horizontal="center" vertical="center" wrapText="1"/>
    </xf>
    <xf numFmtId="0" fontId="3" fillId="2" borderId="1" xfId="0" applyFont="1" applyFill="1" applyBorder="1"/>
    <xf numFmtId="164" fontId="1" fillId="0" borderId="97" xfId="0" applyNumberFormat="1" applyFont="1" applyBorder="1"/>
    <xf numFmtId="164" fontId="1" fillId="0" borderId="91" xfId="0" applyNumberFormat="1" applyFont="1" applyBorder="1"/>
    <xf numFmtId="164" fontId="1" fillId="0" borderId="118" xfId="0" applyNumberFormat="1" applyFont="1" applyBorder="1"/>
    <xf numFmtId="164" fontId="1" fillId="0" borderId="113" xfId="0" applyNumberFormat="1" applyFont="1" applyBorder="1"/>
    <xf numFmtId="164" fontId="1" fillId="0" borderId="114" xfId="0" applyNumberFormat="1" applyFont="1" applyBorder="1"/>
    <xf numFmtId="0" fontId="12" fillId="3" borderId="1" xfId="0" applyFont="1" applyFill="1" applyBorder="1" applyAlignment="1">
      <alignment horizontal="center"/>
    </xf>
    <xf numFmtId="164" fontId="12" fillId="3" borderId="1" xfId="0" applyNumberFormat="1" applyFont="1" applyFill="1" applyBorder="1" applyAlignment="1">
      <alignment horizontal="center"/>
    </xf>
    <xf numFmtId="0" fontId="3" fillId="4" borderId="86" xfId="0" applyFont="1" applyFill="1" applyBorder="1" applyAlignment="1">
      <alignment vertical="center" wrapText="1"/>
    </xf>
    <xf numFmtId="0" fontId="3" fillId="4" borderId="1" xfId="0" applyFont="1" applyFill="1" applyBorder="1" applyAlignment="1">
      <alignment vertical="center" wrapText="1"/>
    </xf>
    <xf numFmtId="164" fontId="3" fillId="4" borderId="79" xfId="0" applyNumberFormat="1" applyFont="1" applyFill="1" applyBorder="1" applyAlignment="1">
      <alignment vertical="center" wrapText="1"/>
    </xf>
    <xf numFmtId="0" fontId="1" fillId="2" borderId="1" xfId="0" applyFont="1" applyFill="1" applyBorder="1" applyAlignment="1">
      <alignment vertical="center"/>
    </xf>
    <xf numFmtId="164" fontId="3" fillId="4" borderId="1" xfId="0" applyNumberFormat="1" applyFont="1" applyFill="1" applyBorder="1" applyAlignment="1">
      <alignment vertical="center" wrapText="1"/>
    </xf>
    <xf numFmtId="0" fontId="1" fillId="2" borderId="131" xfId="0" applyFont="1" applyFill="1" applyBorder="1"/>
    <xf numFmtId="0" fontId="1" fillId="2" borderId="109" xfId="0" applyFont="1" applyFill="1" applyBorder="1" applyAlignment="1">
      <alignment wrapText="1"/>
    </xf>
    <xf numFmtId="0" fontId="1" fillId="2" borderId="92" xfId="0" applyFont="1" applyFill="1" applyBorder="1" applyAlignment="1">
      <alignment wrapText="1"/>
    </xf>
    <xf numFmtId="0" fontId="3" fillId="2" borderId="92" xfId="0" applyFont="1" applyFill="1" applyBorder="1" applyAlignment="1">
      <alignment horizontal="center" vertical="center" wrapText="1"/>
    </xf>
    <xf numFmtId="0" fontId="1" fillId="2" borderId="132" xfId="0" applyFont="1" applyFill="1" applyBorder="1"/>
    <xf numFmtId="0" fontId="1" fillId="2" borderId="113" xfId="0" applyFont="1" applyFill="1" applyBorder="1" applyAlignment="1">
      <alignment wrapText="1"/>
    </xf>
    <xf numFmtId="0" fontId="1" fillId="2" borderId="133" xfId="0" applyFont="1" applyFill="1" applyBorder="1" applyAlignment="1">
      <alignment wrapText="1"/>
    </xf>
    <xf numFmtId="164" fontId="1" fillId="2" borderId="133" xfId="0" applyNumberFormat="1" applyFont="1" applyFill="1" applyBorder="1"/>
    <xf numFmtId="164" fontId="1" fillId="2" borderId="134" xfId="0" applyNumberFormat="1" applyFont="1" applyFill="1" applyBorder="1"/>
    <xf numFmtId="0" fontId="1" fillId="10" borderId="135" xfId="0" applyFont="1" applyFill="1" applyBorder="1"/>
    <xf numFmtId="0" fontId="1" fillId="10" borderId="1" xfId="0" applyFont="1" applyFill="1" applyBorder="1"/>
    <xf numFmtId="0" fontId="1" fillId="10" borderId="136" xfId="0" applyFont="1" applyFill="1" applyBorder="1"/>
    <xf numFmtId="0" fontId="1" fillId="10" borderId="135" xfId="0" applyFont="1" applyFill="1" applyBorder="1" applyAlignment="1">
      <alignment horizontal="right"/>
    </xf>
    <xf numFmtId="0" fontId="1" fillId="5" borderId="8" xfId="0" applyFont="1" applyFill="1" applyBorder="1"/>
    <xf numFmtId="0" fontId="3" fillId="5" borderId="8" xfId="0" applyFont="1" applyFill="1" applyBorder="1"/>
    <xf numFmtId="2" fontId="1" fillId="10" borderId="137" xfId="0" applyNumberFormat="1" applyFont="1" applyFill="1" applyBorder="1"/>
    <xf numFmtId="0" fontId="1" fillId="10" borderId="138" xfId="0" applyFont="1" applyFill="1" applyBorder="1"/>
    <xf numFmtId="0" fontId="1" fillId="10" borderId="17" xfId="0" applyFont="1" applyFill="1" applyBorder="1"/>
    <xf numFmtId="0" fontId="1" fillId="10" borderId="139" xfId="0" applyFont="1" applyFill="1" applyBorder="1"/>
    <xf numFmtId="0" fontId="1" fillId="2" borderId="0" xfId="0" applyFont="1" applyFill="1"/>
    <xf numFmtId="0" fontId="1" fillId="2" borderId="84" xfId="0" applyFont="1" applyFill="1" applyBorder="1"/>
    <xf numFmtId="9" fontId="20" fillId="0" borderId="0" xfId="1" applyFont="1" applyAlignment="1">
      <alignment vertical="center"/>
    </xf>
    <xf numFmtId="164" fontId="1" fillId="11" borderId="21" xfId="0" applyNumberFormat="1" applyFont="1" applyFill="1" applyBorder="1"/>
    <xf numFmtId="0" fontId="22" fillId="5" borderId="8" xfId="0" applyFont="1" applyFill="1" applyBorder="1" applyAlignment="1">
      <alignment horizontal="center" vertical="center"/>
    </xf>
    <xf numFmtId="9" fontId="22" fillId="2" borderId="12" xfId="0" applyNumberFormat="1" applyFont="1" applyFill="1" applyBorder="1" applyAlignment="1">
      <alignment horizontal="center" vertical="center"/>
    </xf>
    <xf numFmtId="0" fontId="22" fillId="5" borderId="18" xfId="0" applyFont="1" applyFill="1" applyBorder="1"/>
    <xf numFmtId="9" fontId="24" fillId="0" borderId="0" xfId="1" applyFont="1" applyAlignment="1">
      <alignment vertical="center"/>
    </xf>
    <xf numFmtId="0" fontId="22" fillId="5" borderId="1" xfId="0" applyFont="1" applyFill="1" applyBorder="1"/>
    <xf numFmtId="0" fontId="21" fillId="5" borderId="18" xfId="0" applyFont="1" applyFill="1" applyBorder="1"/>
    <xf numFmtId="0" fontId="6" fillId="3" borderId="2" xfId="0" applyFont="1" applyFill="1" applyBorder="1" applyAlignment="1">
      <alignment horizontal="center" vertical="center"/>
    </xf>
    <xf numFmtId="0" fontId="7" fillId="0" borderId="3" xfId="0" applyFont="1" applyBorder="1"/>
    <xf numFmtId="0" fontId="7" fillId="0" borderId="4" xfId="0" applyFont="1" applyBorder="1"/>
    <xf numFmtId="0" fontId="1" fillId="2" borderId="1" xfId="0" applyFont="1" applyFill="1" applyBorder="1" applyAlignment="1">
      <alignment horizontal="center"/>
    </xf>
    <xf numFmtId="0" fontId="8" fillId="4" borderId="2" xfId="0" applyFont="1" applyFill="1" applyBorder="1" applyAlignment="1">
      <alignment horizontal="center"/>
    </xf>
    <xf numFmtId="0" fontId="22" fillId="5" borderId="142" xfId="0" applyFont="1" applyFill="1" applyBorder="1" applyAlignment="1">
      <alignment horizontal="center" vertical="center"/>
    </xf>
    <xf numFmtId="0" fontId="23" fillId="0" borderId="7" xfId="0" applyFont="1" applyBorder="1"/>
    <xf numFmtId="0" fontId="22" fillId="5" borderId="140" xfId="0" applyFont="1" applyFill="1" applyBorder="1" applyAlignment="1">
      <alignment horizontal="center" wrapText="1"/>
    </xf>
    <xf numFmtId="0" fontId="23" fillId="0" borderId="19" xfId="0" applyFont="1" applyBorder="1"/>
    <xf numFmtId="0" fontId="23" fillId="0" borderId="141" xfId="0" applyFont="1" applyBorder="1"/>
    <xf numFmtId="0" fontId="22" fillId="5" borderId="8" xfId="0" applyFont="1" applyFill="1" applyBorder="1" applyAlignment="1">
      <alignment horizontal="center" vertical="center"/>
    </xf>
    <xf numFmtId="0" fontId="23" fillId="0" borderId="16" xfId="0" applyFont="1" applyBorder="1"/>
    <xf numFmtId="0" fontId="1" fillId="5" borderId="9" xfId="0" applyFont="1" applyFill="1" applyBorder="1" applyAlignment="1">
      <alignment horizontal="center" vertical="center" wrapText="1"/>
    </xf>
    <xf numFmtId="0" fontId="7" fillId="0" borderId="10" xfId="0" applyFont="1" applyBorder="1"/>
    <xf numFmtId="9" fontId="22" fillId="2" borderId="143" xfId="0" applyNumberFormat="1" applyFont="1" applyFill="1" applyBorder="1" applyAlignment="1">
      <alignment horizontal="center" vertical="center"/>
    </xf>
    <xf numFmtId="0" fontId="23" fillId="0" borderId="11" xfId="0" applyFont="1" applyBorder="1"/>
    <xf numFmtId="0" fontId="1" fillId="2" borderId="13" xfId="0" applyFont="1" applyFill="1" applyBorder="1" applyAlignment="1">
      <alignment horizontal="center" vertical="center" wrapText="1"/>
    </xf>
    <xf numFmtId="0" fontId="7" fillId="0" borderId="14" xfId="0" applyFont="1" applyBorder="1"/>
    <xf numFmtId="0" fontId="7" fillId="0" borderId="15" xfId="0" applyFont="1" applyBorder="1"/>
    <xf numFmtId="9" fontId="22" fillId="2" borderId="144" xfId="0" applyNumberFormat="1" applyFont="1" applyFill="1" applyBorder="1" applyAlignment="1">
      <alignment horizontal="center" vertical="center"/>
    </xf>
    <xf numFmtId="0" fontId="23" fillId="0" borderId="10" xfId="0" applyFont="1" applyBorder="1"/>
    <xf numFmtId="0" fontId="1" fillId="2" borderId="2" xfId="0" applyFont="1" applyFill="1" applyBorder="1" applyAlignment="1">
      <alignment horizontal="left"/>
    </xf>
    <xf numFmtId="0" fontId="1" fillId="5" borderId="13" xfId="0" applyFont="1" applyFill="1" applyBorder="1" applyAlignment="1">
      <alignment horizontal="center" vertical="center" textRotation="90"/>
    </xf>
    <xf numFmtId="0" fontId="1" fillId="5" borderId="5" xfId="0" applyFont="1" applyFill="1" applyBorder="1" applyAlignment="1">
      <alignment horizontal="center" vertical="center"/>
    </xf>
    <xf numFmtId="0" fontId="7" fillId="0" borderId="16" xfId="0" applyFont="1" applyBorder="1"/>
    <xf numFmtId="0" fontId="1" fillId="2" borderId="2" xfId="0" applyFont="1" applyFill="1" applyBorder="1" applyAlignment="1">
      <alignment horizontal="left" vertical="center" wrapText="1"/>
    </xf>
    <xf numFmtId="0" fontId="1" fillId="2" borderId="5" xfId="0" applyFont="1" applyFill="1" applyBorder="1" applyAlignment="1">
      <alignment horizontal="left" vertical="center" wrapText="1"/>
    </xf>
    <xf numFmtId="0" fontId="7" fillId="0" borderId="6" xfId="0" applyFont="1" applyBorder="1"/>
    <xf numFmtId="0" fontId="12" fillId="3" borderId="2" xfId="0" applyFont="1" applyFill="1" applyBorder="1" applyAlignment="1">
      <alignment horizontal="right" vertical="center"/>
    </xf>
    <xf numFmtId="0" fontId="12" fillId="3" borderId="2" xfId="0" applyFont="1" applyFill="1" applyBorder="1" applyAlignment="1">
      <alignment horizontal="center"/>
    </xf>
    <xf numFmtId="0" fontId="14" fillId="4" borderId="5" xfId="0" applyFont="1" applyFill="1" applyBorder="1" applyAlignment="1">
      <alignment horizontal="center"/>
    </xf>
    <xf numFmtId="0" fontId="17" fillId="0" borderId="35" xfId="0" applyFont="1" applyBorder="1" applyAlignment="1">
      <alignment horizontal="center" vertical="center"/>
    </xf>
    <xf numFmtId="0" fontId="7" fillId="0" borderId="43" xfId="0" applyFont="1" applyBorder="1"/>
    <xf numFmtId="0" fontId="7" fillId="0" borderId="111" xfId="0" applyFont="1" applyBorder="1"/>
    <xf numFmtId="0" fontId="17" fillId="2" borderId="35" xfId="0" applyFont="1" applyFill="1" applyBorder="1" applyAlignment="1">
      <alignment horizontal="center" vertical="center"/>
    </xf>
    <xf numFmtId="0" fontId="1" fillId="0" borderId="44" xfId="0" applyFont="1" applyBorder="1" applyAlignment="1">
      <alignment horizontal="center" vertical="center"/>
    </xf>
    <xf numFmtId="0" fontId="7" fillId="0" borderId="44" xfId="0" applyFont="1" applyBorder="1"/>
    <xf numFmtId="0" fontId="7" fillId="0" borderId="112" xfId="0" applyFont="1" applyBorder="1"/>
    <xf numFmtId="0" fontId="1" fillId="2" borderId="36" xfId="0" applyFont="1" applyFill="1" applyBorder="1" applyAlignment="1">
      <alignment horizontal="center" vertical="center"/>
    </xf>
    <xf numFmtId="0" fontId="7" fillId="0" borderId="51" xfId="0" applyFont="1" applyBorder="1"/>
    <xf numFmtId="0" fontId="1" fillId="2" borderId="58" xfId="0" applyFont="1" applyFill="1" applyBorder="1" applyAlignment="1">
      <alignment horizontal="center" vertical="center"/>
    </xf>
    <xf numFmtId="0" fontId="1" fillId="0" borderId="36" xfId="0" applyFont="1" applyBorder="1" applyAlignment="1">
      <alignment horizontal="center" vertical="center"/>
    </xf>
    <xf numFmtId="0" fontId="1" fillId="0" borderId="106" xfId="0" applyFont="1" applyBorder="1" applyAlignment="1">
      <alignment horizontal="center" vertical="center"/>
    </xf>
    <xf numFmtId="0" fontId="1" fillId="2" borderId="78" xfId="0" applyFont="1" applyFill="1" applyBorder="1" applyAlignment="1">
      <alignment horizontal="right" vertical="center"/>
    </xf>
    <xf numFmtId="0" fontId="7" fillId="0" borderId="77" xfId="0" applyFont="1" applyBorder="1"/>
    <xf numFmtId="0" fontId="7" fillId="0" borderId="83" xfId="0" applyFont="1" applyBorder="1"/>
    <xf numFmtId="0" fontId="7" fillId="0" borderId="84" xfId="0" applyFont="1" applyBorder="1"/>
    <xf numFmtId="0" fontId="7" fillId="0" borderId="85" xfId="0" applyFont="1" applyBorder="1"/>
    <xf numFmtId="0" fontId="7" fillId="0" borderId="82" xfId="0" applyFont="1" applyBorder="1"/>
    <xf numFmtId="0" fontId="1" fillId="9" borderId="78" xfId="0" applyFont="1" applyFill="1" applyBorder="1" applyAlignment="1">
      <alignment horizontal="right" vertical="center"/>
    </xf>
    <xf numFmtId="0" fontId="7" fillId="0" borderId="74" xfId="0" applyFont="1" applyBorder="1"/>
    <xf numFmtId="0" fontId="17" fillId="6" borderId="117" xfId="0" applyFont="1" applyFill="1" applyBorder="1" applyAlignment="1">
      <alignment horizontal="left"/>
    </xf>
    <xf numFmtId="0" fontId="7" fillId="0" borderId="118" xfId="0" applyFont="1" applyBorder="1"/>
    <xf numFmtId="0" fontId="1" fillId="0" borderId="101" xfId="0" applyFont="1" applyBorder="1" applyAlignment="1">
      <alignment horizontal="center"/>
    </xf>
    <xf numFmtId="0" fontId="7" fillId="0" borderId="102" xfId="0" applyFont="1" applyBorder="1"/>
    <xf numFmtId="0" fontId="7" fillId="0" borderId="103" xfId="0" applyFont="1" applyBorder="1"/>
    <xf numFmtId="0" fontId="17" fillId="6" borderId="115" xfId="0" applyFont="1" applyFill="1" applyBorder="1" applyAlignment="1">
      <alignment horizontal="left"/>
    </xf>
    <xf numFmtId="0" fontId="7" fillId="0" borderId="88" xfId="0" applyFont="1" applyBorder="1"/>
    <xf numFmtId="0" fontId="17" fillId="6" borderId="116" xfId="0" applyFont="1" applyFill="1" applyBorder="1" applyAlignment="1">
      <alignment horizontal="left"/>
    </xf>
    <xf numFmtId="0" fontId="7" fillId="0" borderId="91" xfId="0" applyFont="1" applyBorder="1"/>
    <xf numFmtId="0" fontId="3" fillId="3" borderId="2" xfId="0" applyFont="1" applyFill="1" applyBorder="1" applyAlignment="1">
      <alignment horizontal="center"/>
    </xf>
    <xf numFmtId="0" fontId="1" fillId="7" borderId="40" xfId="0" applyFont="1" applyFill="1" applyBorder="1" applyAlignment="1">
      <alignment horizontal="center"/>
    </xf>
    <xf numFmtId="0" fontId="7" fillId="0" borderId="41" xfId="0" applyFont="1" applyBorder="1"/>
    <xf numFmtId="0" fontId="7" fillId="0" borderId="42" xfId="0" applyFont="1" applyBorder="1"/>
    <xf numFmtId="0" fontId="1" fillId="2" borderId="48" xfId="0" applyFont="1" applyFill="1" applyBorder="1" applyAlignment="1">
      <alignment horizontal="center" wrapText="1"/>
    </xf>
    <xf numFmtId="0" fontId="7" fillId="0" borderId="49" xfId="0" applyFont="1" applyBorder="1"/>
    <xf numFmtId="0" fontId="7" fillId="0" borderId="50" xfId="0" applyFont="1" applyBorder="1"/>
    <xf numFmtId="0" fontId="7" fillId="0" borderId="55" xfId="0" applyFont="1" applyBorder="1"/>
    <xf numFmtId="0" fontId="7" fillId="0" borderId="56" xfId="0" applyFont="1" applyBorder="1"/>
    <xf numFmtId="0" fontId="7" fillId="0" borderId="57" xfId="0" applyFont="1" applyBorder="1"/>
    <xf numFmtId="0" fontId="1" fillId="8" borderId="62" xfId="0" applyFont="1" applyFill="1" applyBorder="1" applyAlignment="1">
      <alignment horizontal="center"/>
    </xf>
    <xf numFmtId="0" fontId="7" fillId="0" borderId="63" xfId="0" applyFont="1" applyBorder="1"/>
    <xf numFmtId="0" fontId="7" fillId="0" borderId="64" xfId="0" applyFont="1" applyBorder="1"/>
    <xf numFmtId="0" fontId="1" fillId="2" borderId="65" xfId="0" applyFont="1" applyFill="1" applyBorder="1" applyAlignment="1">
      <alignment horizontal="center" wrapText="1"/>
    </xf>
    <xf numFmtId="0" fontId="7" fillId="0" borderId="66" xfId="0" applyFont="1" applyBorder="1"/>
    <xf numFmtId="0" fontId="7" fillId="0" borderId="67" xfId="0" applyFont="1" applyBorder="1"/>
    <xf numFmtId="0" fontId="7" fillId="0" borderId="69" xfId="0" applyFont="1" applyBorder="1"/>
    <xf numFmtId="0" fontId="0" fillId="0" borderId="0" xfId="0"/>
    <xf numFmtId="0" fontId="7" fillId="0" borderId="70" xfId="0" applyFont="1" applyBorder="1"/>
    <xf numFmtId="0" fontId="7" fillId="0" borderId="71" xfId="0" applyFont="1" applyBorder="1"/>
    <xf numFmtId="0" fontId="7" fillId="0" borderId="72" xfId="0" applyFont="1" applyBorder="1"/>
    <xf numFmtId="0" fontId="7" fillId="0" borderId="73" xfId="0" applyFont="1" applyBorder="1"/>
    <xf numFmtId="0" fontId="1" fillId="2" borderId="2" xfId="0" applyFont="1" applyFill="1" applyBorder="1" applyAlignment="1">
      <alignment horizontal="center"/>
    </xf>
    <xf numFmtId="0" fontId="1" fillId="2" borderId="75" xfId="0" applyFont="1" applyFill="1" applyBorder="1" applyAlignment="1">
      <alignment horizontal="center" wrapText="1"/>
    </xf>
    <xf numFmtId="0" fontId="7" fillId="0" borderId="76" xfId="0" applyFont="1" applyBorder="1"/>
    <xf numFmtId="0" fontId="7" fillId="0" borderId="80" xfId="0" applyFont="1" applyBorder="1"/>
    <xf numFmtId="0" fontId="7" fillId="0" borderId="81" xfId="0" applyFont="1" applyBorder="1"/>
    <xf numFmtId="0" fontId="18" fillId="2" borderId="2" xfId="0" applyFont="1" applyFill="1" applyBorder="1" applyAlignment="1">
      <alignment horizontal="center"/>
    </xf>
    <xf numFmtId="0" fontId="3" fillId="3" borderId="128" xfId="0" applyFont="1" applyFill="1" applyBorder="1" applyAlignment="1">
      <alignment horizontal="center"/>
    </xf>
    <xf numFmtId="0" fontId="7" fillId="0" borderId="129" xfId="0" applyFont="1" applyBorder="1"/>
    <xf numFmtId="0" fontId="7" fillId="0" borderId="130" xfId="0" applyFont="1" applyBorder="1"/>
    <xf numFmtId="0" fontId="6" fillId="3" borderId="2" xfId="0" applyFont="1" applyFill="1" applyBorder="1" applyAlignment="1">
      <alignment horizontal="center"/>
    </xf>
    <xf numFmtId="0" fontId="19" fillId="4" borderId="5" xfId="0" applyFont="1" applyFill="1" applyBorder="1" applyAlignment="1">
      <alignment horizontal="center"/>
    </xf>
  </cellXfs>
  <cellStyles count="2">
    <cellStyle name="Normal" xfId="0" builtinId="0"/>
    <cellStyle name="Pourcentage" xfId="1" builtinId="5"/>
  </cellStyles>
  <dxfs count="47">
    <dxf>
      <font>
        <color theme="0"/>
      </font>
      <fill>
        <patternFill patternType="none"/>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ont>
        <color theme="0"/>
      </font>
      <fill>
        <patternFill patternType="none"/>
      </fill>
    </dxf>
    <dxf>
      <font>
        <color theme="0"/>
      </font>
      <fill>
        <patternFill patternType="none"/>
      </fill>
    </dxf>
    <dxf>
      <font>
        <color theme="0"/>
      </font>
      <fill>
        <patternFill patternType="none"/>
      </fill>
    </dxf>
    <dxf>
      <fill>
        <patternFill patternType="solid">
          <fgColor rgb="FFFFC000"/>
          <bgColor rgb="FFFFC000"/>
        </patternFill>
      </fill>
    </dxf>
    <dxf>
      <fill>
        <patternFill patternType="solid">
          <fgColor rgb="FFFFC000"/>
          <bgColor rgb="FFFFC000"/>
        </patternFill>
      </fill>
    </dxf>
    <dxf>
      <fill>
        <patternFill patternType="none">
          <fgColor indexed="64"/>
          <bgColor auto="1"/>
        </patternFill>
      </fill>
    </dxf>
    <dxf>
      <font>
        <color theme="0"/>
      </font>
      <fill>
        <patternFill patternType="none"/>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ont>
        <color theme="0"/>
      </font>
      <fill>
        <patternFill patternType="none"/>
      </fill>
    </dxf>
    <dxf>
      <font>
        <color theme="0"/>
      </font>
      <fill>
        <patternFill patternType="none"/>
      </fill>
    </dxf>
    <dxf>
      <font>
        <color theme="0"/>
      </font>
      <fill>
        <patternFill patternType="none"/>
      </fill>
    </dxf>
    <dxf>
      <fill>
        <patternFill patternType="solid">
          <fgColor rgb="FFFFC000"/>
          <bgColor rgb="FFFFC000"/>
        </patternFill>
      </fill>
    </dxf>
    <dxf>
      <fill>
        <patternFill patternType="solid">
          <fgColor rgb="FFFFC000"/>
          <bgColor rgb="FFFFC000"/>
        </patternFill>
      </fill>
    </dxf>
    <dxf>
      <font>
        <color theme="0"/>
      </font>
      <fill>
        <patternFill patternType="none"/>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ont>
        <color theme="0"/>
      </font>
      <fill>
        <patternFill patternType="none"/>
      </fill>
    </dxf>
    <dxf>
      <font>
        <color theme="0"/>
      </font>
      <fill>
        <patternFill patternType="none"/>
      </fill>
    </dxf>
    <dxf>
      <font>
        <color theme="0"/>
      </font>
      <fill>
        <patternFill patternType="none"/>
      </fill>
    </dxf>
    <dxf>
      <fill>
        <patternFill patternType="solid">
          <fgColor rgb="FFFFC000"/>
          <bgColor rgb="FFFFC000"/>
        </patternFill>
      </fill>
    </dxf>
    <dxf>
      <fill>
        <patternFill patternType="solid">
          <fgColor rgb="FFFFC000"/>
          <bgColor rgb="FFFFC000"/>
        </patternFill>
      </fill>
    </dxf>
    <dxf>
      <font>
        <color theme="0"/>
      </font>
      <fill>
        <patternFill patternType="none"/>
      </fill>
    </dxf>
    <dxf>
      <font>
        <color theme="0"/>
      </font>
      <fill>
        <patternFill patternType="none"/>
      </fill>
    </dxf>
    <dxf>
      <font>
        <color theme="0"/>
      </font>
      <fill>
        <patternFill patternType="none"/>
      </fill>
    </dxf>
    <dxf>
      <font>
        <color rgb="FFC00000"/>
      </font>
      <fill>
        <patternFill patternType="none"/>
      </fill>
    </dxf>
    <dxf>
      <fill>
        <patternFill patternType="solid">
          <fgColor rgb="FFF18D75"/>
          <bgColor rgb="FFF18D75"/>
        </patternFill>
      </fill>
    </dxf>
    <dxf>
      <fill>
        <patternFill patternType="solid">
          <fgColor rgb="FFF6C6AC"/>
          <bgColor rgb="FFF6C6AC"/>
        </patternFill>
      </fill>
    </dxf>
    <dxf>
      <fill>
        <patternFill patternType="solid">
          <fgColor rgb="FFFF5050"/>
          <bgColor rgb="FFFF5050"/>
        </patternFill>
      </fill>
    </dxf>
    <dxf>
      <fill>
        <patternFill patternType="solid">
          <fgColor rgb="FF84E291"/>
          <bgColor rgb="FF84E291"/>
        </patternFill>
      </fill>
    </dxf>
    <dxf>
      <fill>
        <patternFill patternType="solid">
          <fgColor rgb="FFFF5050"/>
          <bgColor rgb="FFFF5050"/>
        </patternFill>
      </fill>
    </dxf>
    <dxf>
      <fill>
        <patternFill patternType="solid">
          <fgColor rgb="FFFF5050"/>
          <bgColor rgb="FFFF5050"/>
        </patternFill>
      </fill>
    </dxf>
    <dxf>
      <fill>
        <patternFill patternType="solid">
          <fgColor rgb="FFFF5050"/>
          <bgColor rgb="FFFF5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customschemas.google.com/relationships/workbookmetadata" Target="metadata"/><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2.xml"/><Relationship Id="rId19" Type="http://schemas.microsoft.com/office/2017/06/relationships/rdRichValueStructure" Target="richData/rdrichvaluestructure.xml"/><Relationship Id="rId4" Type="http://schemas.openxmlformats.org/officeDocument/2006/relationships/worksheet" Target="worksheets/sheet4.xml"/><Relationship Id="rId14" Type="http://schemas.openxmlformats.org/officeDocument/2006/relationships/styles" Target="styles.xml"/><Relationship Id="rId22" Type="http://schemas.openxmlformats.org/officeDocument/2006/relationships/customXml" Target="../customXml/item1.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opLeftCell="A13" workbookViewId="0">
      <selection sqref="A1:F6"/>
    </sheetView>
  </sheetViews>
  <sheetFormatPr baseColWidth="10" defaultColWidth="12.7109375" defaultRowHeight="15" customHeight="1"/>
  <cols>
    <col min="1" max="26" width="8.7109375" customWidth="1"/>
  </cols>
  <sheetData>
    <row r="1" spans="1:26" ht="14.25" customHeight="1">
      <c r="A1" s="172" t="e" vm="1">
        <v>#VALUE!</v>
      </c>
      <c r="B1" s="172"/>
      <c r="C1" s="172"/>
      <c r="D1" s="172"/>
      <c r="E1" s="172"/>
      <c r="F1" s="172"/>
      <c r="G1" s="1"/>
      <c r="H1" s="1"/>
      <c r="I1" s="1"/>
      <c r="J1" s="1"/>
      <c r="K1" s="1"/>
      <c r="L1" s="1"/>
      <c r="M1" s="1"/>
      <c r="N1" s="1"/>
      <c r="O1" s="1"/>
      <c r="P1" s="1"/>
      <c r="Q1" s="1"/>
      <c r="R1" s="1"/>
      <c r="S1" s="1"/>
      <c r="T1" s="1"/>
      <c r="U1" s="1"/>
      <c r="V1" s="1"/>
      <c r="W1" s="1"/>
      <c r="X1" s="1"/>
      <c r="Y1" s="1"/>
      <c r="Z1" s="1"/>
    </row>
    <row r="2" spans="1:26" ht="14.25" customHeight="1">
      <c r="A2" s="172"/>
      <c r="B2" s="172"/>
      <c r="C2" s="172"/>
      <c r="D2" s="172"/>
      <c r="E2" s="172"/>
      <c r="F2" s="172"/>
      <c r="G2" s="1"/>
      <c r="H2" s="1"/>
      <c r="I2" s="1"/>
      <c r="J2" s="1"/>
      <c r="K2" s="1"/>
      <c r="L2" s="1"/>
      <c r="M2" s="1"/>
      <c r="N2" s="1"/>
      <c r="O2" s="1"/>
      <c r="P2" s="1"/>
      <c r="Q2" s="1"/>
      <c r="R2" s="1"/>
      <c r="S2" s="1"/>
      <c r="T2" s="1"/>
      <c r="U2" s="1"/>
      <c r="V2" s="1"/>
      <c r="W2" s="1"/>
      <c r="X2" s="1"/>
      <c r="Y2" s="1"/>
      <c r="Z2" s="1"/>
    </row>
    <row r="3" spans="1:26" ht="14.25" customHeight="1">
      <c r="A3" s="172"/>
      <c r="B3" s="172"/>
      <c r="C3" s="172"/>
      <c r="D3" s="172"/>
      <c r="E3" s="172"/>
      <c r="F3" s="172"/>
      <c r="G3" s="1"/>
      <c r="H3" s="1"/>
      <c r="I3" s="1"/>
      <c r="J3" s="1"/>
      <c r="K3" s="1"/>
      <c r="L3" s="1"/>
      <c r="M3" s="1"/>
      <c r="N3" s="1"/>
      <c r="O3" s="1"/>
      <c r="P3" s="1"/>
      <c r="Q3" s="1"/>
      <c r="R3" s="1"/>
      <c r="S3" s="1"/>
      <c r="T3" s="1"/>
      <c r="U3" s="1"/>
      <c r="V3" s="1"/>
      <c r="W3" s="1"/>
      <c r="X3" s="1"/>
      <c r="Y3" s="1"/>
      <c r="Z3" s="1"/>
    </row>
    <row r="4" spans="1:26" ht="14.25" customHeight="1">
      <c r="A4" s="172"/>
      <c r="B4" s="172"/>
      <c r="C4" s="172"/>
      <c r="D4" s="172"/>
      <c r="E4" s="172"/>
      <c r="F4" s="172"/>
      <c r="G4" s="1"/>
      <c r="H4" s="1"/>
      <c r="I4" s="1"/>
      <c r="J4" s="1"/>
      <c r="K4" s="1"/>
      <c r="L4" s="1"/>
      <c r="M4" s="1"/>
      <c r="N4" s="1"/>
      <c r="O4" s="1"/>
      <c r="P4" s="1"/>
      <c r="Q4" s="1"/>
      <c r="R4" s="1"/>
      <c r="S4" s="1"/>
      <c r="T4" s="1"/>
      <c r="U4" s="1"/>
      <c r="V4" s="1"/>
      <c r="W4" s="1"/>
      <c r="X4" s="1"/>
      <c r="Y4" s="1"/>
      <c r="Z4" s="1"/>
    </row>
    <row r="5" spans="1:26" ht="14.25" customHeight="1">
      <c r="A5" s="172"/>
      <c r="B5" s="172"/>
      <c r="C5" s="172"/>
      <c r="D5" s="172"/>
      <c r="E5" s="172"/>
      <c r="F5" s="172"/>
      <c r="G5" s="1"/>
      <c r="H5" s="1"/>
      <c r="I5" s="1"/>
      <c r="J5" s="1"/>
      <c r="K5" s="1"/>
      <c r="L5" s="1"/>
      <c r="M5" s="1"/>
      <c r="N5" s="1"/>
      <c r="O5" s="1"/>
      <c r="P5" s="1"/>
      <c r="Q5" s="1"/>
      <c r="R5" s="1"/>
      <c r="S5" s="1"/>
      <c r="T5" s="1"/>
      <c r="U5" s="1"/>
      <c r="V5" s="1"/>
      <c r="W5" s="1"/>
      <c r="X5" s="1"/>
      <c r="Y5" s="1"/>
      <c r="Z5" s="1"/>
    </row>
    <row r="6" spans="1:26" ht="14.25" customHeight="1">
      <c r="A6" s="172"/>
      <c r="B6" s="172"/>
      <c r="C6" s="172"/>
      <c r="D6" s="172"/>
      <c r="E6" s="172"/>
      <c r="F6" s="172"/>
      <c r="G6" s="1"/>
      <c r="H6" s="1"/>
      <c r="I6" s="1"/>
      <c r="J6" s="1"/>
      <c r="K6" s="1"/>
      <c r="L6" s="1"/>
      <c r="M6" s="1"/>
      <c r="N6" s="1"/>
      <c r="O6" s="1"/>
      <c r="P6" s="1"/>
      <c r="Q6" s="1"/>
      <c r="R6" s="1"/>
      <c r="S6" s="1"/>
      <c r="T6" s="1"/>
      <c r="U6" s="1"/>
      <c r="V6" s="1"/>
      <c r="W6" s="1"/>
      <c r="X6" s="1"/>
      <c r="Y6" s="1"/>
      <c r="Z6" s="1"/>
    </row>
    <row r="7" spans="1:26" ht="14.25" customHeight="1">
      <c r="A7" s="1"/>
      <c r="B7" s="1"/>
      <c r="C7" s="1"/>
      <c r="D7" s="1"/>
      <c r="E7" s="1"/>
      <c r="F7" s="1"/>
      <c r="G7" s="1"/>
      <c r="H7" s="1"/>
      <c r="I7" s="1"/>
      <c r="J7" s="1"/>
      <c r="K7" s="1"/>
      <c r="L7" s="1"/>
      <c r="M7" s="1"/>
      <c r="N7" s="1"/>
      <c r="O7" s="1"/>
      <c r="P7" s="1"/>
      <c r="Q7" s="1"/>
      <c r="R7" s="1"/>
      <c r="S7" s="1"/>
      <c r="T7" s="1"/>
      <c r="U7" s="1"/>
      <c r="V7" s="1"/>
      <c r="W7" s="1"/>
      <c r="X7" s="1"/>
      <c r="Y7" s="1"/>
      <c r="Z7" s="1"/>
    </row>
    <row r="8" spans="1:26" ht="14.25" customHeight="1">
      <c r="A8" s="2" t="s">
        <v>0</v>
      </c>
      <c r="B8" s="2"/>
      <c r="C8" s="2"/>
      <c r="D8" s="2"/>
      <c r="E8" s="2"/>
      <c r="F8" s="2"/>
      <c r="G8" s="2"/>
      <c r="H8" s="2"/>
      <c r="I8" s="2"/>
      <c r="J8" s="2"/>
      <c r="K8" s="2"/>
      <c r="L8" s="2"/>
      <c r="M8" s="2"/>
      <c r="N8" s="2"/>
      <c r="O8" s="2"/>
      <c r="P8" s="2"/>
      <c r="Q8" s="2"/>
      <c r="R8" s="2"/>
      <c r="S8" s="2"/>
      <c r="T8" s="1"/>
      <c r="U8" s="1"/>
      <c r="V8" s="1"/>
      <c r="W8" s="1"/>
      <c r="X8" s="1"/>
      <c r="Y8" s="1"/>
      <c r="Z8" s="1"/>
    </row>
    <row r="9" spans="1:26" ht="14.25" customHeight="1">
      <c r="A9" s="1"/>
      <c r="B9" s="1"/>
      <c r="C9" s="1"/>
      <c r="D9" s="1"/>
      <c r="E9" s="1"/>
      <c r="F9" s="1"/>
      <c r="G9" s="1"/>
      <c r="H9" s="1"/>
      <c r="I9" s="1"/>
      <c r="J9" s="1"/>
      <c r="K9" s="1"/>
      <c r="L9" s="1"/>
      <c r="M9" s="1"/>
      <c r="N9" s="1"/>
      <c r="O9" s="1"/>
      <c r="P9" s="1"/>
      <c r="Q9" s="1"/>
      <c r="R9" s="1"/>
      <c r="S9" s="1"/>
      <c r="T9" s="1"/>
      <c r="U9" s="1"/>
      <c r="V9" s="1"/>
      <c r="W9" s="1"/>
      <c r="X9" s="1"/>
      <c r="Y9" s="1"/>
      <c r="Z9" s="1"/>
    </row>
    <row r="10" spans="1:26" ht="14.25" customHeight="1">
      <c r="A10" s="1" t="s">
        <v>1</v>
      </c>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c r="A12" s="1" t="s">
        <v>2</v>
      </c>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c r="A13" s="1" t="s">
        <v>3</v>
      </c>
      <c r="B13" s="1"/>
      <c r="C13" s="1"/>
      <c r="D13" s="1"/>
      <c r="E13" s="1"/>
      <c r="F13" s="1"/>
      <c r="G13" s="1"/>
      <c r="H13" s="1"/>
      <c r="I13" s="1"/>
      <c r="J13" s="1"/>
      <c r="K13" s="1"/>
      <c r="L13" s="1"/>
      <c r="M13" s="1"/>
      <c r="N13" s="1"/>
      <c r="O13" s="1"/>
      <c r="P13" s="1"/>
      <c r="Q13" s="1"/>
      <c r="R13" s="1"/>
      <c r="S13" s="1"/>
      <c r="T13" s="1"/>
      <c r="U13" s="1"/>
      <c r="V13" s="1"/>
      <c r="W13" s="1"/>
      <c r="X13" s="1"/>
      <c r="Y13" s="1"/>
      <c r="Z13" s="1"/>
    </row>
    <row r="14" spans="1:26" ht="14.25" customHeight="1">
      <c r="A14" s="1" t="s">
        <v>4</v>
      </c>
      <c r="B14" s="1"/>
      <c r="C14" s="1"/>
      <c r="D14" s="1"/>
      <c r="E14" s="1"/>
      <c r="F14" s="1"/>
      <c r="G14" s="1"/>
      <c r="H14" s="1"/>
      <c r="I14" s="1"/>
      <c r="J14" s="1"/>
      <c r="K14" s="1"/>
      <c r="L14" s="1"/>
      <c r="M14" s="1"/>
      <c r="N14" s="1"/>
      <c r="O14" s="1"/>
      <c r="P14" s="1"/>
      <c r="Q14" s="1"/>
      <c r="R14" s="1"/>
      <c r="S14" s="1"/>
      <c r="T14" s="1"/>
      <c r="U14" s="1"/>
      <c r="V14" s="1"/>
      <c r="W14" s="1"/>
      <c r="X14" s="1"/>
      <c r="Y14" s="1"/>
      <c r="Z14" s="1"/>
    </row>
    <row r="15" spans="1:26" ht="14.25" customHeight="1">
      <c r="A15" s="1" t="s">
        <v>5</v>
      </c>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c r="A16" s="1" t="s">
        <v>6</v>
      </c>
      <c r="B16" s="1"/>
      <c r="C16" s="1"/>
      <c r="D16" s="1"/>
      <c r="E16" s="1"/>
      <c r="F16" s="1"/>
      <c r="G16" s="1"/>
      <c r="H16" s="1"/>
      <c r="I16" s="1"/>
      <c r="J16" s="1"/>
      <c r="K16" s="1"/>
      <c r="L16" s="1"/>
      <c r="M16" s="1"/>
      <c r="N16" s="1"/>
      <c r="O16" s="1"/>
      <c r="P16" s="1"/>
      <c r="Q16" s="1"/>
      <c r="R16" s="1"/>
      <c r="S16" s="1"/>
      <c r="T16" s="1"/>
      <c r="U16" s="1"/>
      <c r="V16" s="1"/>
      <c r="W16" s="1"/>
      <c r="X16" s="1"/>
      <c r="Y16" s="1"/>
      <c r="Z16" s="1"/>
    </row>
    <row r="17" spans="1:26" ht="14.25" customHeight="1">
      <c r="A17" s="1" t="s">
        <v>7</v>
      </c>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 t="s">
        <v>8</v>
      </c>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3" t="s">
        <v>2</v>
      </c>
      <c r="B20" s="3"/>
      <c r="C20" s="3"/>
      <c r="D20" s="3"/>
      <c r="E20" s="3"/>
      <c r="F20" s="3"/>
      <c r="G20" s="3"/>
      <c r="H20" s="3"/>
      <c r="I20" s="3"/>
      <c r="J20" s="3"/>
      <c r="K20" s="3"/>
      <c r="L20" s="3"/>
      <c r="M20" s="3"/>
      <c r="N20" s="3"/>
      <c r="O20" s="3"/>
      <c r="P20" s="3"/>
      <c r="Q20" s="3"/>
      <c r="R20" s="3"/>
      <c r="S20" s="3"/>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t="s">
        <v>9</v>
      </c>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3" t="s">
        <v>3</v>
      </c>
      <c r="B24" s="3"/>
      <c r="C24" s="3"/>
      <c r="D24" s="3"/>
      <c r="E24" s="3"/>
      <c r="F24" s="3"/>
      <c r="G24" s="3"/>
      <c r="H24" s="3"/>
      <c r="I24" s="3"/>
      <c r="J24" s="3"/>
      <c r="K24" s="3"/>
      <c r="L24" s="3"/>
      <c r="M24" s="3"/>
      <c r="N24" s="3"/>
      <c r="O24" s="3"/>
      <c r="P24" s="3"/>
      <c r="Q24" s="3"/>
      <c r="R24" s="3"/>
      <c r="S24" s="3"/>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t="s">
        <v>10</v>
      </c>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3" t="s">
        <v>4</v>
      </c>
      <c r="B28" s="3"/>
      <c r="C28" s="3"/>
      <c r="D28" s="3"/>
      <c r="E28" s="3"/>
      <c r="F28" s="3"/>
      <c r="G28" s="3"/>
      <c r="H28" s="3"/>
      <c r="I28" s="3"/>
      <c r="J28" s="3"/>
      <c r="K28" s="3"/>
      <c r="L28" s="3"/>
      <c r="M28" s="3"/>
      <c r="N28" s="3"/>
      <c r="O28" s="3"/>
      <c r="P28" s="3"/>
      <c r="Q28" s="3"/>
      <c r="R28" s="3"/>
      <c r="S28" s="3"/>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t="s">
        <v>11</v>
      </c>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4" t="s">
        <v>12</v>
      </c>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3" t="s">
        <v>5</v>
      </c>
      <c r="B33" s="3"/>
      <c r="C33" s="3"/>
      <c r="D33" s="3"/>
      <c r="E33" s="3"/>
      <c r="F33" s="3"/>
      <c r="G33" s="3"/>
      <c r="H33" s="3"/>
      <c r="I33" s="3"/>
      <c r="J33" s="3"/>
      <c r="K33" s="3"/>
      <c r="L33" s="3"/>
      <c r="M33" s="3"/>
      <c r="N33" s="3"/>
      <c r="O33" s="3"/>
      <c r="P33" s="3"/>
      <c r="Q33" s="3"/>
      <c r="R33" s="3"/>
      <c r="S33" s="3"/>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4" t="s">
        <v>13</v>
      </c>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t="s">
        <v>14</v>
      </c>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t="s">
        <v>15</v>
      </c>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t="s">
        <v>16</v>
      </c>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t="s">
        <v>17</v>
      </c>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t="s">
        <v>18</v>
      </c>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3" t="s">
        <v>6</v>
      </c>
      <c r="B42" s="3"/>
      <c r="C42" s="3"/>
      <c r="D42" s="3"/>
      <c r="E42" s="3"/>
      <c r="F42" s="3"/>
      <c r="G42" s="3"/>
      <c r="H42" s="3"/>
      <c r="I42" s="3"/>
      <c r="J42" s="3"/>
      <c r="K42" s="3"/>
      <c r="L42" s="3"/>
      <c r="M42" s="3"/>
      <c r="N42" s="3"/>
      <c r="O42" s="3"/>
      <c r="P42" s="3"/>
      <c r="Q42" s="3"/>
      <c r="R42" s="3"/>
      <c r="S42" s="3"/>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t="s">
        <v>19</v>
      </c>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4" t="s">
        <v>20</v>
      </c>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4"/>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3" t="s">
        <v>7</v>
      </c>
      <c r="B47" s="3"/>
      <c r="C47" s="3"/>
      <c r="D47" s="3"/>
      <c r="E47" s="3"/>
      <c r="F47" s="3"/>
      <c r="G47" s="3"/>
      <c r="H47" s="3"/>
      <c r="I47" s="3"/>
      <c r="J47" s="3"/>
      <c r="K47" s="3"/>
      <c r="L47" s="3"/>
      <c r="M47" s="3"/>
      <c r="N47" s="3"/>
      <c r="O47" s="3"/>
      <c r="P47" s="3"/>
      <c r="Q47" s="3"/>
      <c r="R47" s="3"/>
      <c r="S47" s="3"/>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t="s">
        <v>21</v>
      </c>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t="s">
        <v>22</v>
      </c>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t="s">
        <v>23</v>
      </c>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3" t="s">
        <v>24</v>
      </c>
      <c r="B54" s="3"/>
      <c r="C54" s="3"/>
      <c r="D54" s="3"/>
      <c r="E54" s="3"/>
      <c r="F54" s="3"/>
      <c r="G54" s="3"/>
      <c r="H54" s="3"/>
      <c r="I54" s="3"/>
      <c r="J54" s="3"/>
      <c r="K54" s="3"/>
      <c r="L54" s="3"/>
      <c r="M54" s="3"/>
      <c r="N54" s="3"/>
      <c r="O54" s="3"/>
      <c r="P54" s="3"/>
      <c r="Q54" s="3"/>
      <c r="R54" s="3"/>
      <c r="S54" s="3"/>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t="s">
        <v>25</v>
      </c>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A1:F6"/>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topLeftCell="A13" workbookViewId="0">
      <selection activeCell="B16" sqref="B16:H16"/>
    </sheetView>
  </sheetViews>
  <sheetFormatPr baseColWidth="10" defaultColWidth="12.7109375" defaultRowHeight="15" customHeight="1"/>
  <cols>
    <col min="1" max="2" width="8.7109375" customWidth="1"/>
    <col min="3" max="8" width="24.7109375" customWidth="1"/>
    <col min="9" max="26" width="8.7109375" customWidth="1"/>
  </cols>
  <sheetData>
    <row r="1" spans="1:26" ht="14.25" customHeight="1">
      <c r="A1" s="172" t="e" vm="1">
        <v>#VALUE!</v>
      </c>
      <c r="B1" s="172"/>
      <c r="C1" s="172"/>
      <c r="D1" s="172"/>
      <c r="E1" s="1"/>
      <c r="F1" s="1"/>
      <c r="G1" s="1"/>
      <c r="H1" s="1"/>
      <c r="I1" s="1"/>
      <c r="J1" s="1"/>
      <c r="K1" s="1"/>
      <c r="L1" s="1"/>
      <c r="M1" s="1"/>
      <c r="N1" s="1"/>
      <c r="O1" s="1"/>
      <c r="P1" s="1"/>
      <c r="Q1" s="1"/>
      <c r="R1" s="1"/>
      <c r="S1" s="1"/>
      <c r="T1" s="1"/>
      <c r="U1" s="1"/>
      <c r="V1" s="1"/>
      <c r="W1" s="1"/>
      <c r="X1" s="1"/>
      <c r="Y1" s="1"/>
      <c r="Z1" s="1"/>
    </row>
    <row r="2" spans="1:26" ht="14.25" customHeight="1">
      <c r="A2" s="172"/>
      <c r="B2" s="172"/>
      <c r="C2" s="172"/>
      <c r="D2" s="172"/>
      <c r="E2" s="1"/>
      <c r="F2" s="1"/>
      <c r="G2" s="1"/>
      <c r="H2" s="1"/>
      <c r="I2" s="1"/>
      <c r="J2" s="1"/>
      <c r="K2" s="1"/>
      <c r="L2" s="1"/>
      <c r="M2" s="1"/>
      <c r="N2" s="1"/>
      <c r="O2" s="1"/>
      <c r="P2" s="1"/>
      <c r="Q2" s="1"/>
      <c r="R2" s="1"/>
      <c r="S2" s="1"/>
      <c r="T2" s="1"/>
      <c r="U2" s="1"/>
      <c r="V2" s="1"/>
      <c r="W2" s="1"/>
      <c r="X2" s="1"/>
      <c r="Y2" s="1"/>
      <c r="Z2" s="1"/>
    </row>
    <row r="3" spans="1:26" ht="14.25" customHeight="1">
      <c r="A3" s="172"/>
      <c r="B3" s="172"/>
      <c r="C3" s="172"/>
      <c r="D3" s="172"/>
      <c r="E3" s="1"/>
      <c r="F3" s="1"/>
      <c r="G3" s="1"/>
      <c r="H3" s="1"/>
      <c r="I3" s="1"/>
      <c r="J3" s="1"/>
      <c r="K3" s="1"/>
      <c r="L3" s="1"/>
      <c r="M3" s="1"/>
      <c r="N3" s="1"/>
      <c r="O3" s="1"/>
      <c r="P3" s="1"/>
      <c r="Q3" s="1"/>
      <c r="R3" s="1"/>
      <c r="S3" s="1"/>
      <c r="T3" s="1"/>
      <c r="U3" s="1"/>
      <c r="V3" s="1"/>
      <c r="W3" s="1"/>
      <c r="X3" s="1"/>
      <c r="Y3" s="1"/>
      <c r="Z3" s="1"/>
    </row>
    <row r="4" spans="1:26" ht="14.25" customHeight="1">
      <c r="A4" s="172"/>
      <c r="B4" s="172"/>
      <c r="C4" s="172"/>
      <c r="D4" s="172"/>
      <c r="E4" s="1"/>
      <c r="F4" s="1"/>
      <c r="G4" s="1"/>
      <c r="H4" s="1"/>
      <c r="I4" s="1"/>
      <c r="J4" s="1"/>
      <c r="K4" s="1"/>
      <c r="L4" s="1"/>
      <c r="M4" s="1"/>
      <c r="N4" s="1"/>
      <c r="O4" s="1"/>
      <c r="P4" s="1"/>
      <c r="Q4" s="1"/>
      <c r="R4" s="1"/>
      <c r="S4" s="1"/>
      <c r="T4" s="1"/>
      <c r="U4" s="1"/>
      <c r="V4" s="1"/>
      <c r="W4" s="1"/>
      <c r="X4" s="1"/>
      <c r="Y4" s="1"/>
      <c r="Z4" s="1"/>
    </row>
    <row r="5" spans="1:26" ht="14.25" customHeight="1">
      <c r="A5" s="1"/>
      <c r="B5" s="1"/>
      <c r="C5" s="1"/>
      <c r="D5" s="1"/>
      <c r="E5" s="1"/>
      <c r="F5" s="1"/>
      <c r="G5" s="1"/>
      <c r="H5" s="1"/>
      <c r="I5" s="1"/>
      <c r="J5" s="1"/>
      <c r="K5" s="1"/>
      <c r="L5" s="1"/>
      <c r="M5" s="1"/>
      <c r="N5" s="1"/>
      <c r="O5" s="1"/>
      <c r="P5" s="1"/>
      <c r="Q5" s="1"/>
      <c r="R5" s="1"/>
      <c r="S5" s="1"/>
      <c r="T5" s="1"/>
      <c r="U5" s="1"/>
      <c r="V5" s="1"/>
      <c r="W5" s="1"/>
      <c r="X5" s="1"/>
      <c r="Y5" s="1"/>
      <c r="Z5" s="1"/>
    </row>
    <row r="6" spans="1:26" ht="14.25" customHeight="1">
      <c r="A6" s="1"/>
      <c r="B6" s="1"/>
      <c r="C6" s="1"/>
      <c r="D6" s="1"/>
      <c r="E6" s="1"/>
      <c r="F6" s="1"/>
      <c r="G6" s="1"/>
      <c r="H6" s="1"/>
      <c r="I6" s="1"/>
      <c r="J6" s="1"/>
      <c r="K6" s="1"/>
      <c r="L6" s="1"/>
      <c r="M6" s="1"/>
      <c r="N6" s="1"/>
      <c r="O6" s="1"/>
      <c r="P6" s="1"/>
      <c r="Q6" s="1"/>
      <c r="R6" s="1"/>
      <c r="S6" s="1"/>
      <c r="T6" s="1"/>
      <c r="U6" s="1"/>
      <c r="V6" s="1"/>
      <c r="W6" s="1"/>
      <c r="X6" s="1"/>
      <c r="Y6" s="1"/>
      <c r="Z6" s="1"/>
    </row>
    <row r="7" spans="1:26" ht="14.25" customHeight="1">
      <c r="A7" s="1"/>
      <c r="B7" s="1"/>
      <c r="C7" s="1"/>
      <c r="D7" s="1"/>
      <c r="E7" s="1"/>
      <c r="F7" s="1"/>
      <c r="G7" s="1"/>
      <c r="H7" s="1"/>
      <c r="I7" s="1"/>
      <c r="J7" s="1"/>
      <c r="K7" s="1"/>
      <c r="L7" s="1"/>
      <c r="M7" s="1"/>
      <c r="N7" s="1"/>
      <c r="O7" s="1"/>
      <c r="P7" s="1"/>
      <c r="Q7" s="1"/>
      <c r="R7" s="1"/>
      <c r="S7" s="1"/>
      <c r="T7" s="1"/>
      <c r="U7" s="1"/>
      <c r="V7" s="1"/>
      <c r="W7" s="1"/>
      <c r="X7" s="1"/>
      <c r="Y7" s="1"/>
      <c r="Z7" s="1"/>
    </row>
    <row r="8" spans="1:26" ht="14.25" customHeight="1">
      <c r="A8" s="5"/>
      <c r="B8" s="169" t="s">
        <v>26</v>
      </c>
      <c r="C8" s="170"/>
      <c r="D8" s="170"/>
      <c r="E8" s="170"/>
      <c r="F8" s="170"/>
      <c r="G8" s="170"/>
      <c r="H8" s="171"/>
      <c r="I8" s="1"/>
      <c r="J8" s="1"/>
      <c r="K8" s="1"/>
      <c r="L8" s="1"/>
      <c r="M8" s="1"/>
      <c r="N8" s="1"/>
      <c r="O8" s="1"/>
      <c r="P8" s="1"/>
      <c r="Q8" s="1"/>
      <c r="R8" s="1"/>
      <c r="S8" s="1"/>
      <c r="T8" s="1"/>
      <c r="U8" s="1"/>
      <c r="V8" s="1"/>
      <c r="W8" s="1"/>
      <c r="X8" s="1"/>
      <c r="Y8" s="1"/>
      <c r="Z8" s="1"/>
    </row>
    <row r="9" spans="1:26" ht="14.25" customHeight="1">
      <c r="A9" s="1"/>
      <c r="B9" s="1"/>
      <c r="C9" s="1"/>
      <c r="D9" s="1"/>
      <c r="E9" s="1"/>
      <c r="F9" s="1"/>
      <c r="G9" s="1"/>
      <c r="H9" s="1"/>
      <c r="I9" s="1"/>
      <c r="J9" s="1"/>
      <c r="K9" s="1"/>
      <c r="L9" s="1"/>
      <c r="M9" s="1"/>
      <c r="N9" s="1"/>
      <c r="O9" s="1"/>
      <c r="P9" s="1"/>
      <c r="Q9" s="1"/>
      <c r="R9" s="1"/>
      <c r="S9" s="1"/>
      <c r="T9" s="1"/>
      <c r="U9" s="1"/>
      <c r="V9" s="1"/>
      <c r="W9" s="1"/>
      <c r="X9" s="1"/>
      <c r="Y9" s="1"/>
      <c r="Z9" s="1"/>
    </row>
    <row r="10" spans="1:26" ht="14.25" customHeight="1">
      <c r="A10" s="1"/>
      <c r="B10" s="173" t="s">
        <v>27</v>
      </c>
      <c r="C10" s="170"/>
      <c r="D10" s="170"/>
      <c r="E10" s="170"/>
      <c r="F10" s="170"/>
      <c r="G10" s="170"/>
      <c r="H10" s="171"/>
      <c r="I10" s="1"/>
      <c r="J10" s="1"/>
      <c r="K10" s="1"/>
      <c r="L10" s="1"/>
      <c r="M10" s="1"/>
      <c r="N10" s="1"/>
      <c r="O10" s="1"/>
      <c r="P10" s="1"/>
      <c r="Q10" s="1"/>
      <c r="R10" s="1"/>
      <c r="S10" s="1"/>
      <c r="T10" s="1"/>
      <c r="U10" s="1"/>
      <c r="V10" s="1"/>
      <c r="W10" s="1"/>
      <c r="X10" s="1"/>
      <c r="Y10" s="1"/>
      <c r="Z10" s="1"/>
    </row>
    <row r="11" spans="1:26" ht="14.25" customHeight="1" thickBot="1">
      <c r="A11" s="1"/>
      <c r="B11" s="6"/>
      <c r="C11" s="6"/>
      <c r="D11" s="6"/>
      <c r="E11" s="6"/>
      <c r="F11" s="6"/>
      <c r="G11" s="6"/>
      <c r="H11" s="6"/>
      <c r="I11" s="1"/>
      <c r="J11" s="1"/>
      <c r="K11" s="1"/>
      <c r="L11" s="1"/>
      <c r="M11" s="1"/>
      <c r="N11" s="1"/>
      <c r="O11" s="1"/>
      <c r="P11" s="1"/>
      <c r="Q11" s="1"/>
      <c r="R11" s="1"/>
      <c r="S11" s="1"/>
      <c r="T11" s="1"/>
      <c r="U11" s="1"/>
      <c r="V11" s="1"/>
      <c r="W11" s="1"/>
      <c r="X11" s="1"/>
      <c r="Y11" s="1"/>
      <c r="Z11" s="1"/>
    </row>
    <row r="12" spans="1:26" ht="14.25" customHeight="1" thickBot="1">
      <c r="A12" s="1"/>
      <c r="B12" s="1"/>
      <c r="C12" s="1"/>
      <c r="D12" s="176" t="s">
        <v>28</v>
      </c>
      <c r="E12" s="177"/>
      <c r="F12" s="177"/>
      <c r="G12" s="177"/>
      <c r="H12" s="178"/>
      <c r="I12" s="1"/>
      <c r="J12" s="1"/>
      <c r="K12" s="1"/>
      <c r="L12" s="1"/>
      <c r="M12" s="1"/>
      <c r="N12" s="1"/>
      <c r="O12" s="1"/>
      <c r="P12" s="1"/>
      <c r="Q12" s="1"/>
      <c r="R12" s="1"/>
      <c r="S12" s="1"/>
      <c r="T12" s="1"/>
      <c r="U12" s="1"/>
      <c r="V12" s="1"/>
      <c r="W12" s="1"/>
      <c r="X12" s="1"/>
      <c r="Y12" s="1"/>
      <c r="Z12" s="1"/>
    </row>
    <row r="13" spans="1:26" ht="14.25" customHeight="1" thickBot="1">
      <c r="A13" s="1"/>
      <c r="B13" s="1"/>
      <c r="C13" s="1"/>
      <c r="D13" s="179" t="s">
        <v>148</v>
      </c>
      <c r="E13" s="180"/>
      <c r="F13" s="163" t="s">
        <v>149</v>
      </c>
      <c r="G13" s="174" t="s">
        <v>150</v>
      </c>
      <c r="H13" s="175"/>
      <c r="I13" s="1"/>
      <c r="J13" s="1"/>
      <c r="K13" s="1"/>
      <c r="L13" s="1"/>
      <c r="M13" s="1"/>
      <c r="N13" s="1"/>
      <c r="O13" s="1"/>
      <c r="P13" s="1"/>
      <c r="Q13" s="1"/>
      <c r="R13" s="1"/>
      <c r="S13" s="1"/>
      <c r="T13" s="1"/>
      <c r="U13" s="1"/>
      <c r="V13" s="1"/>
      <c r="W13" s="1"/>
      <c r="X13" s="1"/>
      <c r="Y13" s="1"/>
      <c r="Z13" s="1"/>
    </row>
    <row r="14" spans="1:26" ht="49.5" customHeight="1" thickBot="1">
      <c r="A14" s="1"/>
      <c r="B14" s="181" t="s">
        <v>29</v>
      </c>
      <c r="C14" s="182"/>
      <c r="D14" s="183">
        <v>0.4</v>
      </c>
      <c r="E14" s="184"/>
      <c r="F14" s="164">
        <v>0.5</v>
      </c>
      <c r="G14" s="188">
        <v>0.6</v>
      </c>
      <c r="H14" s="189"/>
      <c r="I14" s="1"/>
      <c r="J14" s="1"/>
      <c r="K14" s="1"/>
      <c r="L14" s="1"/>
      <c r="M14" s="1"/>
      <c r="N14" s="1"/>
      <c r="O14" s="1"/>
      <c r="P14" s="1"/>
      <c r="Q14" s="1"/>
      <c r="R14" s="1"/>
      <c r="S14" s="1"/>
      <c r="T14" s="1"/>
      <c r="U14" s="1"/>
      <c r="V14" s="1"/>
      <c r="W14" s="1"/>
      <c r="X14" s="1"/>
      <c r="Y14" s="1"/>
      <c r="Z14" s="1"/>
    </row>
    <row r="15" spans="1:26" ht="14.2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c r="A16" s="1"/>
      <c r="B16" s="190"/>
      <c r="C16" s="170"/>
      <c r="D16" s="170"/>
      <c r="E16" s="170"/>
      <c r="F16" s="170"/>
      <c r="G16" s="170"/>
      <c r="H16" s="171"/>
      <c r="I16" s="1"/>
      <c r="J16" s="1"/>
      <c r="K16" s="1"/>
      <c r="L16" s="1"/>
      <c r="M16" s="1"/>
      <c r="N16" s="1"/>
      <c r="O16" s="1"/>
      <c r="P16" s="1"/>
      <c r="Q16" s="1"/>
      <c r="R16" s="1"/>
      <c r="S16" s="1"/>
      <c r="T16" s="1"/>
      <c r="U16" s="1"/>
      <c r="V16" s="1"/>
      <c r="W16" s="1"/>
      <c r="X16" s="1"/>
      <c r="Y16" s="1"/>
      <c r="Z16" s="1"/>
    </row>
    <row r="17" spans="1:26"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24.6" customHeight="1">
      <c r="A18" s="1"/>
      <c r="B18" s="173" t="s">
        <v>30</v>
      </c>
      <c r="C18" s="170"/>
      <c r="D18" s="170"/>
      <c r="E18" s="170"/>
      <c r="F18" s="170"/>
      <c r="G18" s="170"/>
      <c r="H18" s="171"/>
      <c r="I18" s="1"/>
      <c r="J18" s="1"/>
      <c r="K18" s="1"/>
      <c r="L18" s="1"/>
      <c r="M18" s="1"/>
      <c r="N18" s="1"/>
      <c r="O18" s="1"/>
      <c r="P18" s="1"/>
      <c r="Q18" s="1"/>
      <c r="R18" s="1"/>
      <c r="S18" s="1"/>
      <c r="T18" s="1"/>
      <c r="U18" s="1"/>
      <c r="V18" s="1"/>
      <c r="W18" s="1"/>
      <c r="X18" s="1"/>
      <c r="Y18" s="1"/>
      <c r="Z18" s="1"/>
    </row>
    <row r="19" spans="1:26" ht="14.25" customHeight="1">
      <c r="A19" s="1"/>
      <c r="B19" s="6"/>
      <c r="C19" s="6"/>
      <c r="D19" s="6"/>
      <c r="E19" s="6"/>
      <c r="F19" s="6"/>
      <c r="G19" s="6"/>
      <c r="H19" s="6"/>
      <c r="I19" s="1"/>
      <c r="J19" s="1"/>
      <c r="K19" s="1"/>
      <c r="L19" s="1"/>
      <c r="M19" s="1"/>
      <c r="N19" s="1"/>
      <c r="O19" s="1"/>
      <c r="P19" s="1"/>
      <c r="Q19" s="1"/>
      <c r="R19" s="1"/>
      <c r="S19" s="1"/>
      <c r="T19" s="1"/>
      <c r="U19" s="1"/>
      <c r="V19" s="1"/>
      <c r="W19" s="1"/>
      <c r="X19" s="1"/>
      <c r="Y19" s="1"/>
      <c r="Z19" s="1"/>
    </row>
    <row r="20" spans="1:26" ht="49.5" customHeight="1">
      <c r="A20" s="7"/>
      <c r="B20" s="7"/>
      <c r="C20" s="8" t="s">
        <v>31</v>
      </c>
      <c r="D20" s="8" t="s">
        <v>32</v>
      </c>
      <c r="E20" s="8" t="s">
        <v>33</v>
      </c>
      <c r="F20" s="8" t="s">
        <v>34</v>
      </c>
      <c r="G20" s="8" t="s">
        <v>35</v>
      </c>
      <c r="H20" s="8" t="s">
        <v>36</v>
      </c>
      <c r="I20" s="7"/>
      <c r="J20" s="7"/>
      <c r="K20" s="7"/>
      <c r="L20" s="7"/>
      <c r="M20" s="7"/>
      <c r="N20" s="7"/>
      <c r="O20" s="7"/>
      <c r="P20" s="7"/>
      <c r="Q20" s="7"/>
      <c r="R20" s="7"/>
      <c r="S20" s="7"/>
      <c r="T20" s="7"/>
      <c r="U20" s="7"/>
      <c r="V20" s="7"/>
      <c r="W20" s="7"/>
      <c r="X20" s="7"/>
      <c r="Y20" s="7"/>
      <c r="Z20" s="7"/>
    </row>
    <row r="21" spans="1:26" ht="24.75" customHeight="1">
      <c r="A21" s="1"/>
      <c r="B21" s="191" t="s">
        <v>37</v>
      </c>
      <c r="C21" s="9" t="s">
        <v>38</v>
      </c>
      <c r="D21" s="185" t="s">
        <v>39</v>
      </c>
      <c r="E21" s="185" t="s">
        <v>40</v>
      </c>
      <c r="F21" s="185" t="s">
        <v>41</v>
      </c>
      <c r="G21" s="185" t="s">
        <v>40</v>
      </c>
      <c r="H21" s="185" t="s">
        <v>42</v>
      </c>
      <c r="I21" s="1"/>
      <c r="J21" s="1"/>
      <c r="K21" s="1"/>
      <c r="L21" s="1"/>
      <c r="M21" s="1"/>
      <c r="N21" s="1"/>
      <c r="O21" s="1"/>
      <c r="P21" s="1"/>
      <c r="Q21" s="1"/>
      <c r="R21" s="1"/>
      <c r="S21" s="1"/>
      <c r="T21" s="1"/>
      <c r="U21" s="1"/>
      <c r="V21" s="1"/>
      <c r="W21" s="1"/>
      <c r="X21" s="1"/>
      <c r="Y21" s="1"/>
      <c r="Z21" s="1"/>
    </row>
    <row r="22" spans="1:26" ht="24.75" customHeight="1">
      <c r="A22" s="1"/>
      <c r="B22" s="186"/>
      <c r="C22" s="9" t="s">
        <v>43</v>
      </c>
      <c r="D22" s="186"/>
      <c r="E22" s="186"/>
      <c r="F22" s="186"/>
      <c r="G22" s="186"/>
      <c r="H22" s="186"/>
      <c r="I22" s="1"/>
      <c r="J22" s="1"/>
      <c r="K22" s="1"/>
      <c r="L22" s="1"/>
      <c r="M22" s="1"/>
      <c r="N22" s="1"/>
      <c r="O22" s="1"/>
      <c r="P22" s="1"/>
      <c r="Q22" s="1"/>
      <c r="R22" s="1"/>
      <c r="S22" s="1"/>
      <c r="T22" s="1"/>
      <c r="U22" s="1"/>
      <c r="V22" s="1"/>
      <c r="W22" s="1"/>
      <c r="X22" s="1"/>
      <c r="Y22" s="1"/>
      <c r="Z22" s="1"/>
    </row>
    <row r="23" spans="1:26" ht="24.75" customHeight="1">
      <c r="A23" s="1"/>
      <c r="B23" s="186"/>
      <c r="C23" s="9" t="s">
        <v>44</v>
      </c>
      <c r="D23" s="186"/>
      <c r="E23" s="186"/>
      <c r="F23" s="186"/>
      <c r="G23" s="186"/>
      <c r="H23" s="186"/>
      <c r="I23" s="1"/>
      <c r="J23" s="1"/>
      <c r="K23" s="1"/>
      <c r="L23" s="1"/>
      <c r="M23" s="1"/>
      <c r="N23" s="1"/>
      <c r="O23" s="1"/>
      <c r="P23" s="1"/>
      <c r="Q23" s="1"/>
      <c r="R23" s="1"/>
      <c r="S23" s="1"/>
      <c r="T23" s="1"/>
      <c r="U23" s="1"/>
      <c r="V23" s="1"/>
      <c r="W23" s="1"/>
      <c r="X23" s="1"/>
      <c r="Y23" s="1"/>
      <c r="Z23" s="1"/>
    </row>
    <row r="24" spans="1:26" ht="24.75" customHeight="1">
      <c r="A24" s="1"/>
      <c r="B24" s="187"/>
      <c r="C24" s="9" t="s">
        <v>45</v>
      </c>
      <c r="D24" s="187"/>
      <c r="E24" s="187"/>
      <c r="F24" s="187"/>
      <c r="G24" s="187"/>
      <c r="H24" s="187"/>
      <c r="I24" s="1"/>
      <c r="J24" s="1"/>
      <c r="K24" s="1"/>
      <c r="L24" s="1"/>
      <c r="M24" s="1"/>
      <c r="N24" s="1"/>
      <c r="O24" s="1"/>
      <c r="P24" s="1"/>
      <c r="Q24" s="1"/>
      <c r="R24" s="1"/>
      <c r="S24" s="1"/>
      <c r="T24" s="1"/>
      <c r="U24" s="1"/>
      <c r="V24" s="1"/>
      <c r="W24" s="1"/>
      <c r="X24" s="1"/>
      <c r="Y24" s="1"/>
      <c r="Z24" s="1"/>
    </row>
    <row r="25" spans="1:26" ht="24.75" customHeight="1">
      <c r="A25" s="1"/>
      <c r="B25" s="191" t="s">
        <v>46</v>
      </c>
      <c r="C25" s="9" t="s">
        <v>38</v>
      </c>
      <c r="D25" s="185" t="s">
        <v>47</v>
      </c>
      <c r="E25" s="185" t="s">
        <v>40</v>
      </c>
      <c r="F25" s="185" t="s">
        <v>41</v>
      </c>
      <c r="G25" s="185" t="s">
        <v>40</v>
      </c>
      <c r="H25" s="185" t="s">
        <v>42</v>
      </c>
      <c r="I25" s="1"/>
      <c r="J25" s="1"/>
      <c r="K25" s="1"/>
      <c r="L25" s="1"/>
      <c r="M25" s="1"/>
      <c r="N25" s="1"/>
      <c r="O25" s="1"/>
      <c r="P25" s="1"/>
      <c r="Q25" s="1"/>
      <c r="R25" s="1"/>
      <c r="S25" s="1"/>
      <c r="T25" s="1"/>
      <c r="U25" s="1"/>
      <c r="V25" s="1"/>
      <c r="W25" s="1"/>
      <c r="X25" s="1"/>
      <c r="Y25" s="1"/>
      <c r="Z25" s="1"/>
    </row>
    <row r="26" spans="1:26" ht="24.75" customHeight="1">
      <c r="A26" s="1"/>
      <c r="B26" s="186"/>
      <c r="C26" s="9" t="s">
        <v>43</v>
      </c>
      <c r="D26" s="186"/>
      <c r="E26" s="186"/>
      <c r="F26" s="186"/>
      <c r="G26" s="186"/>
      <c r="H26" s="186"/>
      <c r="I26" s="1"/>
      <c r="J26" s="1"/>
      <c r="K26" s="1"/>
      <c r="L26" s="1"/>
      <c r="M26" s="1"/>
      <c r="N26" s="1"/>
      <c r="O26" s="1"/>
      <c r="P26" s="1"/>
      <c r="Q26" s="1"/>
      <c r="R26" s="1"/>
      <c r="S26" s="1"/>
      <c r="T26" s="1"/>
      <c r="U26" s="1"/>
      <c r="V26" s="1"/>
      <c r="W26" s="1"/>
      <c r="X26" s="1"/>
      <c r="Y26" s="1"/>
      <c r="Z26" s="1"/>
    </row>
    <row r="27" spans="1:26" ht="24.75" customHeight="1">
      <c r="A27" s="1"/>
      <c r="B27" s="186"/>
      <c r="C27" s="9" t="s">
        <v>44</v>
      </c>
      <c r="D27" s="186"/>
      <c r="E27" s="186"/>
      <c r="F27" s="186"/>
      <c r="G27" s="186"/>
      <c r="H27" s="186"/>
      <c r="I27" s="1"/>
      <c r="J27" s="1"/>
      <c r="K27" s="1"/>
      <c r="L27" s="1"/>
      <c r="M27" s="1"/>
      <c r="N27" s="1"/>
      <c r="O27" s="1"/>
      <c r="P27" s="1"/>
      <c r="Q27" s="1"/>
      <c r="R27" s="1"/>
      <c r="S27" s="1"/>
      <c r="T27" s="1"/>
      <c r="U27" s="1"/>
      <c r="V27" s="1"/>
      <c r="W27" s="1"/>
      <c r="X27" s="1"/>
      <c r="Y27" s="1"/>
      <c r="Z27" s="1"/>
    </row>
    <row r="28" spans="1:26" ht="24.75" customHeight="1">
      <c r="A28" s="1"/>
      <c r="B28" s="187"/>
      <c r="C28" s="9" t="s">
        <v>45</v>
      </c>
      <c r="D28" s="187"/>
      <c r="E28" s="187"/>
      <c r="F28" s="187"/>
      <c r="G28" s="187"/>
      <c r="H28" s="187"/>
      <c r="I28" s="1"/>
      <c r="J28" s="1"/>
      <c r="K28" s="1"/>
      <c r="L28" s="1"/>
      <c r="M28" s="1"/>
      <c r="N28" s="1"/>
      <c r="O28" s="1"/>
      <c r="P28" s="1"/>
      <c r="Q28" s="1"/>
      <c r="R28" s="1"/>
      <c r="S28" s="1"/>
      <c r="T28" s="1"/>
      <c r="U28" s="1"/>
      <c r="V28" s="1"/>
      <c r="W28" s="1"/>
      <c r="X28" s="1"/>
      <c r="Y28" s="1"/>
      <c r="Z28" s="1"/>
    </row>
    <row r="29" spans="1:26" ht="14.25" customHeight="1">
      <c r="A29" s="1"/>
      <c r="B29" s="1"/>
      <c r="C29" s="194" t="s">
        <v>48</v>
      </c>
      <c r="D29" s="170"/>
      <c r="E29" s="170"/>
      <c r="F29" s="170"/>
      <c r="G29" s="170"/>
      <c r="H29" s="17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9.75" customHeight="1">
      <c r="A32" s="1"/>
      <c r="B32" s="192" t="s">
        <v>49</v>
      </c>
      <c r="C32" s="193"/>
      <c r="D32" s="195" t="s">
        <v>50</v>
      </c>
      <c r="E32" s="196"/>
      <c r="F32" s="196"/>
      <c r="G32" s="196"/>
      <c r="H32" s="193"/>
      <c r="I32" s="1"/>
      <c r="J32" s="1"/>
      <c r="K32" s="1"/>
      <c r="L32" s="1"/>
      <c r="M32" s="1"/>
      <c r="N32" s="1"/>
      <c r="O32" s="1"/>
      <c r="P32" s="1"/>
      <c r="Q32" s="1"/>
      <c r="R32" s="1"/>
      <c r="S32" s="1"/>
      <c r="T32" s="1"/>
      <c r="U32" s="1"/>
      <c r="V32" s="1"/>
      <c r="W32" s="1"/>
      <c r="X32" s="1"/>
      <c r="Y32" s="1"/>
      <c r="Z32" s="1"/>
    </row>
    <row r="33" spans="1:26" ht="93.75" customHeight="1">
      <c r="A33" s="1"/>
      <c r="B33" s="192" t="s">
        <v>51</v>
      </c>
      <c r="C33" s="193"/>
      <c r="D33" s="195" t="s">
        <v>52</v>
      </c>
      <c r="E33" s="196"/>
      <c r="F33" s="196"/>
      <c r="G33" s="196"/>
      <c r="H33" s="193"/>
      <c r="I33" s="1"/>
      <c r="J33" s="1"/>
      <c r="K33" s="1"/>
      <c r="L33" s="1"/>
      <c r="M33" s="1"/>
      <c r="N33" s="1"/>
      <c r="O33" s="1"/>
      <c r="P33" s="1"/>
      <c r="Q33" s="1"/>
      <c r="R33" s="1"/>
      <c r="S33" s="1"/>
      <c r="T33" s="1"/>
      <c r="U33" s="1"/>
      <c r="V33" s="1"/>
      <c r="W33" s="1"/>
      <c r="X33" s="1"/>
      <c r="Y33" s="1"/>
      <c r="Z33" s="1"/>
    </row>
    <row r="34" spans="1:26" ht="84.75" customHeight="1">
      <c r="A34" s="1"/>
      <c r="B34" s="192" t="s">
        <v>53</v>
      </c>
      <c r="C34" s="193"/>
      <c r="D34" s="195" t="s">
        <v>54</v>
      </c>
      <c r="E34" s="196"/>
      <c r="F34" s="196"/>
      <c r="G34" s="196"/>
      <c r="H34" s="193"/>
      <c r="I34" s="1"/>
      <c r="J34" s="1"/>
      <c r="K34" s="1"/>
      <c r="L34" s="1"/>
      <c r="M34" s="1"/>
      <c r="N34" s="1"/>
      <c r="O34" s="1"/>
      <c r="P34" s="1"/>
      <c r="Q34" s="1"/>
      <c r="R34" s="1"/>
      <c r="S34" s="1"/>
      <c r="T34" s="1"/>
      <c r="U34" s="1"/>
      <c r="V34" s="1"/>
      <c r="W34" s="1"/>
      <c r="X34" s="1"/>
      <c r="Y34" s="1"/>
      <c r="Z34" s="1"/>
    </row>
    <row r="35" spans="1:26" ht="84.75" customHeight="1">
      <c r="A35" s="1"/>
      <c r="B35" s="192" t="s">
        <v>34</v>
      </c>
      <c r="C35" s="193"/>
      <c r="D35" s="195" t="s">
        <v>55</v>
      </c>
      <c r="E35" s="196"/>
      <c r="F35" s="196"/>
      <c r="G35" s="196"/>
      <c r="H35" s="193"/>
      <c r="I35" s="1"/>
      <c r="J35" s="1"/>
      <c r="K35" s="1"/>
      <c r="L35" s="1"/>
      <c r="M35" s="1"/>
      <c r="N35" s="1"/>
      <c r="O35" s="1"/>
      <c r="P35" s="1"/>
      <c r="Q35" s="1"/>
      <c r="R35" s="1"/>
      <c r="S35" s="1"/>
      <c r="T35" s="1"/>
      <c r="U35" s="1"/>
      <c r="V35" s="1"/>
      <c r="W35" s="1"/>
      <c r="X35" s="1"/>
      <c r="Y35" s="1"/>
      <c r="Z35" s="1"/>
    </row>
    <row r="36" spans="1:26" ht="84.75" customHeight="1">
      <c r="A36" s="1"/>
      <c r="B36" s="192" t="s">
        <v>35</v>
      </c>
      <c r="C36" s="193"/>
      <c r="D36" s="195" t="s">
        <v>56</v>
      </c>
      <c r="E36" s="196"/>
      <c r="F36" s="196"/>
      <c r="G36" s="196"/>
      <c r="H36" s="193"/>
      <c r="I36" s="1"/>
      <c r="J36" s="1"/>
      <c r="K36" s="1"/>
      <c r="L36" s="1"/>
      <c r="M36" s="1"/>
      <c r="N36" s="1"/>
      <c r="O36" s="1"/>
      <c r="P36" s="1"/>
      <c r="Q36" s="1"/>
      <c r="R36" s="1"/>
      <c r="S36" s="1"/>
      <c r="T36" s="1"/>
      <c r="U36" s="1"/>
      <c r="V36" s="1"/>
      <c r="W36" s="1"/>
      <c r="X36" s="1"/>
      <c r="Y36" s="1"/>
      <c r="Z36" s="1"/>
    </row>
    <row r="37" spans="1:26" ht="84.75" customHeight="1">
      <c r="A37" s="1"/>
      <c r="B37" s="192" t="s">
        <v>36</v>
      </c>
      <c r="C37" s="193"/>
      <c r="D37" s="195" t="s">
        <v>57</v>
      </c>
      <c r="E37" s="196"/>
      <c r="F37" s="196"/>
      <c r="G37" s="196"/>
      <c r="H37" s="193"/>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6">
    <mergeCell ref="B36:C36"/>
    <mergeCell ref="B37:C37"/>
    <mergeCell ref="D32:H32"/>
    <mergeCell ref="D33:H33"/>
    <mergeCell ref="D34:H34"/>
    <mergeCell ref="D35:H35"/>
    <mergeCell ref="D36:H36"/>
    <mergeCell ref="D37:H37"/>
    <mergeCell ref="B25:B28"/>
    <mergeCell ref="B32:C32"/>
    <mergeCell ref="B33:C33"/>
    <mergeCell ref="B34:C34"/>
    <mergeCell ref="B35:C35"/>
    <mergeCell ref="C29:H29"/>
    <mergeCell ref="D25:D28"/>
    <mergeCell ref="E25:E28"/>
    <mergeCell ref="F25:F28"/>
    <mergeCell ref="G25:G28"/>
    <mergeCell ref="H25:H28"/>
    <mergeCell ref="B14:C14"/>
    <mergeCell ref="D14:E14"/>
    <mergeCell ref="G21:G24"/>
    <mergeCell ref="H21:H24"/>
    <mergeCell ref="D21:D24"/>
    <mergeCell ref="G14:H14"/>
    <mergeCell ref="B16:H16"/>
    <mergeCell ref="B18:H18"/>
    <mergeCell ref="B21:B24"/>
    <mergeCell ref="E21:E24"/>
    <mergeCell ref="F21:F24"/>
    <mergeCell ref="A1:D4"/>
    <mergeCell ref="B8:H8"/>
    <mergeCell ref="B10:H10"/>
    <mergeCell ref="G13:H13"/>
    <mergeCell ref="D12:H12"/>
    <mergeCell ref="D13:E13"/>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zoomScaleNormal="100" workbookViewId="0">
      <selection activeCell="B8" sqref="B8"/>
    </sheetView>
  </sheetViews>
  <sheetFormatPr baseColWidth="10" defaultColWidth="12.7109375" defaultRowHeight="15" customHeight="1"/>
  <cols>
    <col min="1" max="1" width="9.28515625" customWidth="1"/>
    <col min="2" max="2" width="20.28515625" customWidth="1"/>
    <col min="3" max="3" width="27.28515625" customWidth="1"/>
    <col min="4" max="4" width="20.7109375" customWidth="1"/>
    <col min="5" max="5" width="27.28515625" customWidth="1"/>
    <col min="6" max="6" width="8.7109375" customWidth="1"/>
    <col min="7" max="7" width="10.42578125" customWidth="1"/>
    <col min="8" max="13" width="8.7109375" customWidth="1"/>
    <col min="14" max="14" width="8.7109375" hidden="1" customWidth="1"/>
    <col min="15" max="26" width="8.7109375" customWidth="1"/>
  </cols>
  <sheetData>
    <row r="1" spans="1:26" ht="87" customHeight="1">
      <c r="A1" s="172" t="e" vm="1">
        <v>#VALUE!</v>
      </c>
      <c r="B1" s="172"/>
      <c r="C1" s="172"/>
      <c r="D1" s="172"/>
      <c r="E1" s="1"/>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69" t="s">
        <v>58</v>
      </c>
      <c r="B3" s="170"/>
      <c r="C3" s="170"/>
      <c r="D3" s="170"/>
      <c r="E3" s="170"/>
      <c r="F3" s="171"/>
      <c r="G3" s="1"/>
      <c r="H3" s="1"/>
      <c r="I3" s="1"/>
      <c r="J3" s="1"/>
      <c r="K3" s="1"/>
      <c r="L3" s="1"/>
      <c r="M3" s="1"/>
      <c r="N3" s="1"/>
      <c r="O3" s="1"/>
      <c r="P3" s="1"/>
      <c r="Q3" s="1"/>
      <c r="R3" s="1"/>
      <c r="S3" s="1"/>
      <c r="T3" s="1"/>
      <c r="U3" s="1"/>
      <c r="V3" s="1"/>
      <c r="W3" s="1"/>
      <c r="X3" s="1"/>
      <c r="Y3" s="1"/>
      <c r="Z3" s="1"/>
    </row>
    <row r="4" spans="1:26" ht="14.25" customHeight="1">
      <c r="A4" s="1"/>
      <c r="B4" s="1"/>
      <c r="C4" s="1"/>
      <c r="D4" s="1"/>
      <c r="E4" s="1"/>
      <c r="F4" s="1"/>
      <c r="G4" s="1"/>
      <c r="H4" s="1"/>
      <c r="I4" s="1"/>
      <c r="J4" s="1"/>
      <c r="K4" s="1"/>
      <c r="L4" s="1"/>
      <c r="M4" s="1"/>
      <c r="N4" s="1"/>
      <c r="O4" s="1"/>
      <c r="P4" s="1"/>
      <c r="Q4" s="1"/>
      <c r="R4" s="1"/>
      <c r="S4" s="1"/>
      <c r="T4" s="1"/>
      <c r="U4" s="1"/>
      <c r="V4" s="1"/>
      <c r="W4" s="1"/>
      <c r="X4" s="1"/>
      <c r="Y4" s="1"/>
      <c r="Z4" s="1"/>
    </row>
    <row r="5" spans="1:26" ht="14.25" customHeight="1" thickBot="1">
      <c r="A5" s="10" t="s">
        <v>59</v>
      </c>
      <c r="B5" s="10" t="s">
        <v>60</v>
      </c>
      <c r="C5" s="10" t="s">
        <v>61</v>
      </c>
      <c r="D5" s="10" t="s">
        <v>62</v>
      </c>
      <c r="E5" s="10" t="s">
        <v>63</v>
      </c>
      <c r="F5" s="10" t="s">
        <v>64</v>
      </c>
      <c r="G5" s="1"/>
      <c r="H5" s="1"/>
      <c r="I5" s="1"/>
      <c r="J5" s="1"/>
      <c r="K5" s="1"/>
      <c r="L5" s="1"/>
      <c r="M5" s="1"/>
      <c r="N5" s="1" t="s">
        <v>65</v>
      </c>
      <c r="O5" s="1"/>
      <c r="P5" s="1"/>
      <c r="Q5" s="1"/>
      <c r="R5" s="1"/>
      <c r="S5" s="1"/>
      <c r="T5" s="1"/>
      <c r="U5" s="1"/>
      <c r="V5" s="1"/>
      <c r="W5" s="1"/>
      <c r="X5" s="1"/>
      <c r="Y5" s="1"/>
      <c r="Z5" s="1"/>
    </row>
    <row r="6" spans="1:26" ht="14.25" customHeight="1">
      <c r="A6" s="168" t="s">
        <v>147</v>
      </c>
      <c r="B6" s="165" t="s">
        <v>148</v>
      </c>
      <c r="C6" s="166" cm="1">
        <f t="array" ref="C6">_xlfn.IFS('Definition Categories'!$B6="Large entreprise",40%,'Definition Categories'!$B6="Medium-sized enterprise",50%,'Definition Categories'!$B6="Small enterprise",60%)</f>
        <v>0.4</v>
      </c>
      <c r="D6" s="11" t="s">
        <v>66</v>
      </c>
      <c r="E6" s="12" t="s">
        <v>67</v>
      </c>
      <c r="F6" s="11" t="s">
        <v>68</v>
      </c>
      <c r="G6" s="1"/>
      <c r="H6" s="1"/>
      <c r="I6" s="1"/>
      <c r="J6" s="1"/>
      <c r="K6" s="1"/>
      <c r="L6" s="1"/>
      <c r="M6" s="1"/>
      <c r="N6" s="159" t="s">
        <v>148</v>
      </c>
      <c r="O6" s="1"/>
      <c r="P6" s="1"/>
      <c r="Q6" s="1"/>
      <c r="R6" s="1"/>
      <c r="S6" s="1"/>
      <c r="T6" s="1"/>
      <c r="U6" s="1"/>
      <c r="V6" s="1"/>
      <c r="W6" s="1"/>
      <c r="X6" s="1"/>
      <c r="Y6" s="1"/>
      <c r="Z6" s="1"/>
    </row>
    <row r="7" spans="1:26" ht="14.25" customHeight="1">
      <c r="A7" s="13" t="s">
        <v>69</v>
      </c>
      <c r="B7" s="167" t="s">
        <v>149</v>
      </c>
      <c r="C7" s="166" cm="1">
        <f t="array" ref="C7">_xlfn.IFS('Definition Categories'!$B7="Large entreprise",40%,'Definition Categories'!$B7="Medium-sized enterprise",50%,'Definition Categories'!$B7="Small enterprise",60%)</f>
        <v>0.5</v>
      </c>
      <c r="D7" s="15" t="s">
        <v>70</v>
      </c>
      <c r="E7" s="16" t="s">
        <v>71</v>
      </c>
      <c r="F7" s="15" t="s">
        <v>72</v>
      </c>
      <c r="G7" s="1"/>
      <c r="H7" s="1"/>
      <c r="I7" s="1"/>
      <c r="J7" s="1"/>
      <c r="K7" s="1"/>
      <c r="L7" s="1"/>
      <c r="M7" s="1"/>
      <c r="N7" s="159" t="s">
        <v>149</v>
      </c>
      <c r="O7" s="1"/>
      <c r="P7" s="1"/>
      <c r="Q7" s="1"/>
      <c r="R7" s="1"/>
      <c r="S7" s="1"/>
      <c r="T7" s="1"/>
      <c r="U7" s="1"/>
      <c r="V7" s="1"/>
      <c r="W7" s="1"/>
      <c r="X7" s="1"/>
      <c r="Y7" s="1"/>
      <c r="Z7" s="1"/>
    </row>
    <row r="8" spans="1:26" ht="14.25" customHeight="1">
      <c r="A8" s="13" t="s">
        <v>73</v>
      </c>
      <c r="B8" s="167" t="s">
        <v>150</v>
      </c>
      <c r="C8" s="166" cm="1">
        <f t="array" ref="C8">_xlfn.IFS('Definition Categories'!$B8="Large entreprise",40%,'Definition Categories'!$B8="Medium-sized enterprise",50%,'Definition Categories'!$B8="Small enterprise",60%)</f>
        <v>0.6</v>
      </c>
      <c r="D8" s="15" t="s">
        <v>74</v>
      </c>
      <c r="E8" s="16" t="s">
        <v>75</v>
      </c>
      <c r="F8" s="15" t="s">
        <v>76</v>
      </c>
      <c r="G8" s="1"/>
      <c r="H8" s="1"/>
      <c r="I8" s="1"/>
      <c r="J8" s="1"/>
      <c r="K8" s="1"/>
      <c r="L8" s="1"/>
      <c r="M8" s="1"/>
      <c r="N8" s="159" t="s">
        <v>150</v>
      </c>
      <c r="O8" s="1"/>
      <c r="P8" s="1"/>
      <c r="Q8" s="1"/>
      <c r="R8" s="1"/>
      <c r="S8" s="1"/>
      <c r="T8" s="1"/>
      <c r="U8" s="1"/>
      <c r="V8" s="1"/>
      <c r="W8" s="1"/>
      <c r="X8" s="1"/>
      <c r="Y8" s="1"/>
      <c r="Z8" s="1"/>
    </row>
    <row r="9" spans="1:26" ht="14.25" customHeight="1">
      <c r="A9" s="13" t="s">
        <v>77</v>
      </c>
      <c r="B9" s="13"/>
      <c r="C9" s="161" t="e" cm="1">
        <f t="array" ref="C9">_xlfn.IFS('Definition Categories'!$B9="Large entreprise",40%,'Definition Categories'!$B9="Medium-sized enterprise",50%,'Definition Categories'!$B9="Small enterprise",60%)</f>
        <v>#N/A</v>
      </c>
      <c r="D9" s="15" t="s">
        <v>78</v>
      </c>
      <c r="E9" s="16" t="s">
        <v>79</v>
      </c>
      <c r="F9" s="15" t="s">
        <v>80</v>
      </c>
      <c r="G9" s="1"/>
      <c r="H9" s="1"/>
      <c r="I9" s="1"/>
      <c r="J9" s="1"/>
      <c r="K9" s="1"/>
      <c r="L9" s="1"/>
      <c r="M9" s="1"/>
      <c r="N9" s="160"/>
      <c r="O9" s="1"/>
      <c r="P9" s="1"/>
      <c r="Q9" s="1"/>
      <c r="R9" s="1"/>
      <c r="S9" s="1"/>
      <c r="T9" s="1"/>
      <c r="U9" s="1"/>
      <c r="V9" s="1"/>
      <c r="W9" s="1"/>
      <c r="X9" s="1"/>
      <c r="Y9" s="1"/>
      <c r="Z9" s="1"/>
    </row>
    <row r="10" spans="1:26" ht="14.25" customHeight="1">
      <c r="A10" s="13" t="s">
        <v>81</v>
      </c>
      <c r="B10" s="13"/>
      <c r="C10" s="161" t="e" cm="1">
        <f t="array" ref="C10">_xlfn.IFS('Definition Categories'!$B10="Large entreprise",40%,'Definition Categories'!$B10="Medium-sized enterprise",50%,'Definition Categories'!$B10="Small enterprise",60%)</f>
        <v>#N/A</v>
      </c>
      <c r="E10" s="16" t="s">
        <v>82</v>
      </c>
      <c r="G10" s="1"/>
      <c r="H10" s="1"/>
      <c r="I10" s="1"/>
      <c r="J10" s="1"/>
      <c r="K10" s="1"/>
      <c r="L10" s="1"/>
      <c r="M10" s="1"/>
      <c r="N10" s="160"/>
      <c r="O10" s="1"/>
      <c r="P10" s="1"/>
      <c r="Q10" s="1"/>
      <c r="R10" s="1"/>
      <c r="S10" s="1"/>
      <c r="T10" s="1"/>
      <c r="U10" s="1"/>
      <c r="V10" s="1"/>
      <c r="W10" s="1"/>
      <c r="X10" s="1"/>
      <c r="Y10" s="1"/>
      <c r="Z10" s="1"/>
    </row>
    <row r="11" spans="1:26" ht="14.25" customHeight="1">
      <c r="A11" s="13" t="s">
        <v>83</v>
      </c>
      <c r="B11" s="13"/>
      <c r="C11" s="161" t="e" cm="1">
        <f t="array" ref="C11">_xlfn.IFS('Definition Categories'!$B11="Large entreprise",40%,'Definition Categories'!$B11="Medium-sized enterprise",50%,'Definition Categories'!$B11="Small enterprise",60%)</f>
        <v>#N/A</v>
      </c>
      <c r="E11" s="16" t="s">
        <v>84</v>
      </c>
      <c r="G11" s="1"/>
      <c r="H11" s="1"/>
      <c r="I11" s="1"/>
      <c r="J11" s="1"/>
      <c r="K11" s="1"/>
      <c r="L11" s="1"/>
      <c r="M11" s="1"/>
      <c r="N11" s="160"/>
      <c r="O11" s="1"/>
      <c r="P11" s="1"/>
      <c r="Q11" s="1"/>
      <c r="R11" s="1"/>
      <c r="S11" s="1"/>
      <c r="T11" s="1"/>
      <c r="U11" s="1"/>
      <c r="V11" s="1"/>
      <c r="W11" s="1"/>
      <c r="X11" s="1"/>
      <c r="Y11" s="1"/>
      <c r="Z11" s="1"/>
    </row>
    <row r="12" spans="1:26" ht="14.25" customHeight="1">
      <c r="A12" s="13" t="s">
        <v>85</v>
      </c>
      <c r="B12" s="13"/>
      <c r="C12" s="161" t="e" cm="1">
        <f t="array" ref="C12">_xlfn.IFS('Definition Categories'!$B12="Large entreprise",40%,'Definition Categories'!$B12="Medium-sized enterprise",50%,'Definition Categories'!$B12="Small enterprise",60%)</f>
        <v>#N/A</v>
      </c>
      <c r="E12" s="16" t="s">
        <v>86</v>
      </c>
      <c r="G12" s="1"/>
      <c r="H12" s="1"/>
      <c r="I12" s="1"/>
      <c r="J12" s="1"/>
      <c r="K12" s="1"/>
      <c r="L12" s="1"/>
      <c r="M12" s="1"/>
      <c r="N12" s="160"/>
      <c r="O12" s="1"/>
      <c r="P12" s="1"/>
      <c r="Q12" s="1"/>
      <c r="R12" s="1"/>
      <c r="S12" s="1"/>
      <c r="T12" s="1"/>
      <c r="U12" s="1"/>
      <c r="V12" s="1"/>
      <c r="W12" s="1"/>
      <c r="X12" s="1"/>
      <c r="Y12" s="1"/>
      <c r="Z12" s="1"/>
    </row>
    <row r="13" spans="1:26" ht="14.25" customHeight="1">
      <c r="A13" s="13" t="s">
        <v>87</v>
      </c>
      <c r="B13" s="13"/>
      <c r="C13" s="161" t="e" cm="1">
        <f t="array" ref="C13">_xlfn.IFS('Definition Categories'!$B13="Large entreprise",40%,'Definition Categories'!$B13="Medium-sized enterprise",50%,'Definition Categories'!$B13="Small enterprise",60%)</f>
        <v>#N/A</v>
      </c>
      <c r="E13" s="16" t="s">
        <v>88</v>
      </c>
      <c r="G13" s="1"/>
      <c r="H13" s="1"/>
      <c r="I13" s="1"/>
      <c r="J13" s="1"/>
      <c r="K13" s="1"/>
      <c r="L13" s="1"/>
      <c r="M13" s="1"/>
      <c r="N13" s="160"/>
      <c r="O13" s="1"/>
      <c r="P13" s="1"/>
      <c r="Q13" s="1"/>
      <c r="R13" s="1"/>
      <c r="S13" s="1"/>
      <c r="T13" s="1"/>
      <c r="U13" s="1"/>
      <c r="V13" s="1"/>
      <c r="W13" s="1"/>
      <c r="X13" s="1"/>
      <c r="Y13" s="1"/>
      <c r="Z13" s="1"/>
    </row>
    <row r="14" spans="1:26" ht="14.25" customHeight="1">
      <c r="A14" s="13" t="s">
        <v>89</v>
      </c>
      <c r="B14" s="13"/>
      <c r="C14" s="161" t="e" cm="1">
        <f t="array" ref="C14">_xlfn.IFS('Definition Categories'!$B14="Large entreprise",40%,'Definition Categories'!$B14="Medium-sized enterprise",50%,'Definition Categories'!$B14="Small enterprise",60%)</f>
        <v>#N/A</v>
      </c>
      <c r="E14" s="13"/>
      <c r="G14" s="1"/>
      <c r="H14" s="1"/>
      <c r="I14" s="1"/>
      <c r="J14" s="1"/>
      <c r="K14" s="1"/>
      <c r="L14" s="1"/>
      <c r="M14" s="1"/>
      <c r="N14" s="160"/>
      <c r="O14" s="1"/>
      <c r="P14" s="1"/>
      <c r="Q14" s="1"/>
      <c r="R14" s="1"/>
      <c r="S14" s="1"/>
      <c r="T14" s="1"/>
      <c r="U14" s="1"/>
      <c r="V14" s="1"/>
      <c r="W14" s="1"/>
      <c r="X14" s="1"/>
      <c r="Y14" s="1"/>
      <c r="Z14" s="1"/>
    </row>
    <row r="15" spans="1:26" ht="14.25" customHeight="1">
      <c r="A15" s="13" t="s">
        <v>90</v>
      </c>
      <c r="B15" s="13"/>
      <c r="C15" s="161" t="e" cm="1">
        <f t="array" ref="C15">_xlfn.IFS('Definition Categories'!$B15="Large entreprise",40%,'Definition Categories'!$B15="Medium-sized enterprise",50%,'Definition Categories'!$B15="Small enterprise",60%)</f>
        <v>#N/A</v>
      </c>
      <c r="E15" s="13"/>
      <c r="G15" s="1"/>
      <c r="H15" s="1"/>
      <c r="I15" s="1"/>
      <c r="J15" s="1"/>
      <c r="K15" s="1"/>
      <c r="L15" s="1"/>
      <c r="M15" s="1"/>
      <c r="N15" s="160"/>
      <c r="O15" s="1"/>
      <c r="P15" s="1"/>
      <c r="Q15" s="1"/>
      <c r="R15" s="1"/>
      <c r="S15" s="1"/>
      <c r="T15" s="1"/>
      <c r="U15" s="1"/>
      <c r="V15" s="1"/>
      <c r="W15" s="1"/>
      <c r="X15" s="1"/>
      <c r="Y15" s="1"/>
      <c r="Z15" s="1"/>
    </row>
    <row r="16" spans="1:26" ht="14.25" customHeight="1">
      <c r="B16" s="15"/>
      <c r="C16" s="14"/>
      <c r="E16" s="13"/>
      <c r="G16" s="1"/>
      <c r="H16" s="1"/>
      <c r="I16" s="1"/>
      <c r="J16" s="1"/>
      <c r="K16" s="1"/>
      <c r="L16" s="1"/>
      <c r="M16" s="1"/>
      <c r="N16" s="160"/>
      <c r="O16" s="1"/>
      <c r="P16" s="1"/>
      <c r="Q16" s="1"/>
      <c r="R16" s="1"/>
      <c r="S16" s="1"/>
      <c r="T16" s="1"/>
      <c r="U16" s="1"/>
      <c r="V16" s="1"/>
      <c r="W16" s="1"/>
      <c r="X16" s="1"/>
      <c r="Y16" s="1"/>
      <c r="Z16" s="1"/>
    </row>
    <row r="17" spans="1:26" ht="14.25" customHeight="1">
      <c r="B17" s="15"/>
      <c r="C17" s="14"/>
      <c r="E17" s="13"/>
      <c r="G17" s="1"/>
      <c r="H17" s="1"/>
      <c r="I17" s="1"/>
      <c r="J17" s="1"/>
      <c r="K17" s="1"/>
      <c r="L17" s="1"/>
      <c r="M17" s="1"/>
      <c r="N17" s="160"/>
      <c r="O17" s="1"/>
      <c r="P17" s="1"/>
      <c r="Q17" s="1"/>
      <c r="R17" s="1"/>
      <c r="S17" s="1"/>
      <c r="T17" s="1"/>
      <c r="U17" s="1"/>
      <c r="V17" s="1"/>
      <c r="W17" s="1"/>
      <c r="X17" s="1"/>
      <c r="Y17" s="1"/>
      <c r="Z17" s="1"/>
    </row>
    <row r="18" spans="1:26" ht="14.25" customHeight="1">
      <c r="B18" s="15"/>
      <c r="C18" s="14"/>
      <c r="E18" s="13"/>
      <c r="G18" s="1"/>
      <c r="H18" s="1"/>
      <c r="I18" s="1"/>
      <c r="J18" s="1"/>
      <c r="K18" s="1"/>
      <c r="L18" s="1"/>
      <c r="M18" s="1"/>
      <c r="N18" s="1"/>
      <c r="O18" s="1"/>
      <c r="P18" s="1"/>
      <c r="Q18" s="1"/>
      <c r="R18" s="1"/>
      <c r="S18" s="1"/>
      <c r="T18" s="1"/>
      <c r="U18" s="1"/>
      <c r="V18" s="1"/>
      <c r="W18" s="1"/>
      <c r="X18" s="1"/>
      <c r="Y18" s="1"/>
      <c r="Z18" s="1"/>
    </row>
    <row r="19" spans="1:26" ht="14.25" customHeight="1">
      <c r="B19" s="15"/>
      <c r="C19" s="14"/>
      <c r="E19" s="13"/>
      <c r="G19" s="1"/>
      <c r="H19" s="1"/>
      <c r="I19" s="1"/>
      <c r="J19" s="1"/>
      <c r="K19" s="1"/>
      <c r="L19" s="1"/>
      <c r="M19" s="1"/>
      <c r="N19" s="1"/>
      <c r="O19" s="1"/>
      <c r="P19" s="1"/>
      <c r="Q19" s="1"/>
      <c r="R19" s="1"/>
      <c r="S19" s="1"/>
      <c r="T19" s="1"/>
      <c r="U19" s="1"/>
      <c r="V19" s="1"/>
      <c r="W19" s="1"/>
      <c r="X19" s="1"/>
      <c r="Y19" s="1"/>
      <c r="Z19" s="1"/>
    </row>
    <row r="20" spans="1:26" ht="14.25" customHeight="1">
      <c r="B20" s="15"/>
      <c r="C20" s="14"/>
      <c r="E20" s="13"/>
      <c r="G20" s="1"/>
      <c r="H20" s="1"/>
      <c r="I20" s="1"/>
      <c r="J20" s="1"/>
      <c r="K20" s="1"/>
      <c r="L20" s="1"/>
      <c r="M20" s="1"/>
      <c r="N20" s="1"/>
      <c r="O20" s="1"/>
      <c r="P20" s="1"/>
      <c r="Q20" s="1"/>
      <c r="R20" s="1"/>
      <c r="S20" s="1"/>
      <c r="T20" s="1"/>
      <c r="U20" s="1"/>
      <c r="V20" s="1"/>
      <c r="W20" s="1"/>
      <c r="X20" s="1"/>
      <c r="Y20" s="1"/>
      <c r="Z20" s="1"/>
    </row>
    <row r="21" spans="1:26" ht="14.25" customHeight="1">
      <c r="B21" s="15"/>
      <c r="C21" s="14"/>
      <c r="E21" s="13"/>
      <c r="G21" s="1"/>
      <c r="H21" s="1"/>
      <c r="I21" s="1"/>
      <c r="J21" s="1"/>
      <c r="K21" s="1"/>
      <c r="L21" s="1"/>
      <c r="M21" s="1"/>
      <c r="N21" s="1"/>
      <c r="O21" s="1"/>
      <c r="P21" s="1"/>
      <c r="Q21" s="1"/>
      <c r="R21" s="1"/>
      <c r="S21" s="1"/>
      <c r="T21" s="1"/>
      <c r="U21" s="1"/>
      <c r="V21" s="1"/>
      <c r="W21" s="1"/>
      <c r="X21" s="1"/>
      <c r="Y21" s="1"/>
      <c r="Z21" s="1"/>
    </row>
    <row r="22" spans="1:26" ht="14.25" customHeight="1">
      <c r="B22" s="15"/>
      <c r="C22" s="14"/>
      <c r="E22" s="13"/>
      <c r="G22" s="1"/>
      <c r="H22" s="1"/>
      <c r="I22" s="1"/>
      <c r="J22" s="1"/>
      <c r="K22" s="1"/>
      <c r="L22" s="1"/>
      <c r="M22" s="1"/>
      <c r="N22" s="1"/>
      <c r="O22" s="1"/>
      <c r="P22" s="1"/>
      <c r="Q22" s="1"/>
      <c r="R22" s="1"/>
      <c r="S22" s="1"/>
      <c r="T22" s="1"/>
      <c r="U22" s="1"/>
      <c r="V22" s="1"/>
      <c r="W22" s="1"/>
      <c r="X22" s="1"/>
      <c r="Y22" s="1"/>
      <c r="Z22" s="1"/>
    </row>
    <row r="23" spans="1:26" ht="14.25" customHeight="1">
      <c r="B23" s="15"/>
      <c r="C23" s="14"/>
      <c r="E23" s="13"/>
      <c r="G23" s="1"/>
      <c r="H23" s="1"/>
      <c r="I23" s="1"/>
      <c r="J23" s="1"/>
      <c r="K23" s="1"/>
      <c r="L23" s="1"/>
      <c r="M23" s="1"/>
      <c r="N23" s="1"/>
      <c r="O23" s="1"/>
      <c r="P23" s="1"/>
      <c r="Q23" s="1"/>
      <c r="R23" s="1"/>
      <c r="S23" s="1"/>
      <c r="T23" s="1"/>
      <c r="U23" s="1"/>
      <c r="V23" s="1"/>
      <c r="W23" s="1"/>
      <c r="X23" s="1"/>
      <c r="Y23" s="1"/>
      <c r="Z23" s="1"/>
    </row>
    <row r="24" spans="1:26" ht="14.25" customHeight="1">
      <c r="B24" s="15"/>
      <c r="C24" s="14"/>
      <c r="E24" s="13"/>
      <c r="G24" s="1"/>
      <c r="H24" s="1"/>
      <c r="I24" s="1"/>
      <c r="J24" s="1"/>
      <c r="K24" s="1"/>
      <c r="L24" s="1"/>
      <c r="M24" s="1"/>
      <c r="N24" s="1"/>
      <c r="O24" s="1"/>
      <c r="P24" s="1"/>
      <c r="Q24" s="1"/>
      <c r="R24" s="1"/>
      <c r="S24" s="1"/>
      <c r="T24" s="1"/>
      <c r="U24" s="1"/>
      <c r="V24" s="1"/>
      <c r="W24" s="1"/>
      <c r="X24" s="1"/>
      <c r="Y24" s="1"/>
      <c r="Z24" s="1"/>
    </row>
    <row r="25" spans="1:26" ht="14.25" customHeight="1">
      <c r="B25" s="15"/>
      <c r="C25" s="14"/>
      <c r="E25" s="13"/>
      <c r="G25" s="1"/>
      <c r="H25" s="1"/>
      <c r="I25" s="1"/>
      <c r="J25" s="1"/>
      <c r="K25" s="1"/>
      <c r="L25" s="1"/>
      <c r="M25" s="1"/>
      <c r="N25" s="1"/>
      <c r="O25" s="1"/>
      <c r="P25" s="1"/>
      <c r="Q25" s="1"/>
      <c r="R25" s="1"/>
      <c r="S25" s="1"/>
      <c r="T25" s="1"/>
      <c r="U25" s="1"/>
      <c r="V25" s="1"/>
      <c r="W25" s="1"/>
      <c r="X25" s="1"/>
      <c r="Y25" s="1"/>
      <c r="Z25" s="1"/>
    </row>
    <row r="26" spans="1:26" ht="14.25" customHeight="1">
      <c r="B26" s="15"/>
      <c r="C26" s="14"/>
      <c r="E26" s="13"/>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3:F3"/>
    <mergeCell ref="A1:D1"/>
  </mergeCells>
  <dataValidations count="1">
    <dataValidation type="list" allowBlank="1" showErrorMessage="1" sqref="B6:B26" xr:uid="{00000000-0002-0000-0200-000000000000}">
      <formula1>$N$6:$N$10</formula1>
    </dataValidation>
  </dataValidations>
  <pageMargins left="0.7" right="0.7" top="0.75" bottom="0.75" header="0" footer="0"/>
  <pageSetup orientation="landscape"/>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tabSelected="1" zoomScale="70" zoomScaleNormal="70" workbookViewId="0">
      <selection activeCell="D22" sqref="D22"/>
    </sheetView>
  </sheetViews>
  <sheetFormatPr baseColWidth="10" defaultColWidth="12.7109375" defaultRowHeight="15" customHeight="1"/>
  <cols>
    <col min="1" max="1" width="15.42578125" customWidth="1"/>
    <col min="2" max="2" width="15.28515625" customWidth="1"/>
    <col min="3" max="3" width="8.7109375" customWidth="1"/>
    <col min="4" max="4" width="27.28515625" customWidth="1"/>
    <col min="5" max="5" width="13.28515625" customWidth="1"/>
    <col min="6" max="6" width="22" customWidth="1"/>
    <col min="7" max="7" width="13" customWidth="1"/>
    <col min="8" max="8" width="15.7109375" customWidth="1"/>
    <col min="9" max="9" width="16.28515625" customWidth="1"/>
    <col min="10" max="10" width="20.28515625" customWidth="1"/>
    <col min="11" max="12" width="10.42578125" customWidth="1"/>
    <col min="13" max="13" width="15.7109375" customWidth="1"/>
    <col min="14" max="14" width="17.7109375" customWidth="1"/>
    <col min="15" max="15" width="11.7109375" customWidth="1"/>
    <col min="16" max="16" width="30.85546875" customWidth="1"/>
    <col min="17" max="17" width="21.28515625" customWidth="1"/>
    <col min="18" max="26" width="8.7109375" customWidth="1"/>
  </cols>
  <sheetData>
    <row r="1" spans="1:26" ht="85.5" customHeight="1">
      <c r="A1" s="172" t="e" vm="1">
        <v>#VALUE!</v>
      </c>
      <c r="B1" s="172"/>
      <c r="C1" s="172"/>
      <c r="D1" s="172"/>
      <c r="E1" s="1"/>
      <c r="F1" s="1"/>
      <c r="G1" s="1"/>
      <c r="H1" s="197" t="s">
        <v>91</v>
      </c>
      <c r="I1" s="171"/>
      <c r="J1" s="17" t="s">
        <v>92</v>
      </c>
      <c r="K1" s="18"/>
      <c r="L1" s="18"/>
      <c r="M1" s="18"/>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98" t="s">
        <v>93</v>
      </c>
      <c r="B3" s="170"/>
      <c r="C3" s="170"/>
      <c r="D3" s="170"/>
      <c r="E3" s="170"/>
      <c r="F3" s="170"/>
      <c r="G3" s="170"/>
      <c r="H3" s="170"/>
      <c r="I3" s="170"/>
      <c r="J3" s="170"/>
      <c r="K3" s="170"/>
      <c r="L3" s="170"/>
      <c r="M3" s="170"/>
      <c r="N3" s="170"/>
      <c r="O3" s="170"/>
      <c r="P3" s="170"/>
      <c r="Q3" s="171"/>
      <c r="R3" s="1"/>
      <c r="S3" s="1"/>
      <c r="T3" s="1"/>
      <c r="U3" s="1"/>
      <c r="V3" s="1"/>
      <c r="W3" s="1"/>
      <c r="X3" s="1"/>
      <c r="Y3" s="1"/>
      <c r="Z3" s="1"/>
    </row>
    <row r="4" spans="1:26" ht="14.25" customHeight="1">
      <c r="A4" s="1"/>
      <c r="B4" s="1"/>
      <c r="C4" s="1"/>
      <c r="D4" s="1"/>
      <c r="E4" s="1"/>
      <c r="F4" s="1"/>
      <c r="G4" s="1"/>
      <c r="H4" s="1"/>
      <c r="I4" s="1"/>
      <c r="J4" s="1"/>
      <c r="K4" s="1"/>
      <c r="L4" s="1"/>
      <c r="M4" s="1"/>
      <c r="N4" s="1"/>
      <c r="O4" s="1"/>
      <c r="P4" s="1"/>
      <c r="Q4" s="1"/>
      <c r="R4" s="1"/>
      <c r="S4" s="1"/>
      <c r="T4" s="1"/>
      <c r="U4" s="1"/>
      <c r="V4" s="1"/>
      <c r="W4" s="1"/>
      <c r="X4" s="1"/>
      <c r="Y4" s="1"/>
      <c r="Z4" s="1"/>
    </row>
    <row r="5" spans="1:26" ht="14.25" customHeight="1">
      <c r="A5" s="1"/>
      <c r="B5" s="1"/>
      <c r="C5" s="1"/>
      <c r="D5" s="199" t="s">
        <v>94</v>
      </c>
      <c r="E5" s="196"/>
      <c r="F5" s="196"/>
      <c r="G5" s="196"/>
      <c r="H5" s="196"/>
      <c r="I5" s="196"/>
      <c r="J5" s="196"/>
      <c r="K5" s="196"/>
      <c r="L5" s="193"/>
      <c r="M5" s="199" t="s">
        <v>95</v>
      </c>
      <c r="N5" s="196"/>
      <c r="O5" s="196"/>
      <c r="P5" s="196"/>
      <c r="Q5" s="193"/>
      <c r="R5" s="1"/>
      <c r="S5" s="1"/>
      <c r="T5" s="1"/>
      <c r="U5" s="1"/>
      <c r="V5" s="1"/>
      <c r="W5" s="1"/>
      <c r="X5" s="1"/>
      <c r="Y5" s="1"/>
      <c r="Z5" s="1"/>
    </row>
    <row r="6" spans="1:26" ht="41.25" customHeight="1">
      <c r="A6" s="19" t="s">
        <v>59</v>
      </c>
      <c r="B6" s="19" t="s">
        <v>62</v>
      </c>
      <c r="C6" s="19" t="s">
        <v>64</v>
      </c>
      <c r="D6" s="19" t="s">
        <v>96</v>
      </c>
      <c r="E6" s="19" t="s">
        <v>97</v>
      </c>
      <c r="F6" s="19" t="s">
        <v>98</v>
      </c>
      <c r="G6" s="19" t="s">
        <v>99</v>
      </c>
      <c r="H6" s="19" t="s">
        <v>100</v>
      </c>
      <c r="I6" s="19" t="s">
        <v>101</v>
      </c>
      <c r="J6" s="19" t="s">
        <v>102</v>
      </c>
      <c r="K6" s="19" t="s">
        <v>103</v>
      </c>
      <c r="L6" s="19" t="s">
        <v>104</v>
      </c>
      <c r="M6" s="19" t="s">
        <v>105</v>
      </c>
      <c r="N6" s="19" t="s">
        <v>106</v>
      </c>
      <c r="O6" s="19" t="s">
        <v>107</v>
      </c>
      <c r="P6" s="19" t="s">
        <v>108</v>
      </c>
      <c r="Q6" s="19" t="s">
        <v>109</v>
      </c>
      <c r="R6" s="7"/>
      <c r="S6" s="7"/>
      <c r="T6" s="7"/>
      <c r="U6" s="7"/>
      <c r="V6" s="7"/>
      <c r="W6" s="7"/>
      <c r="X6" s="7"/>
      <c r="Y6" s="7"/>
      <c r="Z6" s="7"/>
    </row>
    <row r="7" spans="1:26" ht="14.25" customHeight="1">
      <c r="A7" s="20"/>
      <c r="B7" s="21"/>
      <c r="C7" s="21"/>
      <c r="D7" s="22"/>
      <c r="E7" s="21"/>
      <c r="F7" s="162" t="e" cm="1">
        <f t="array" ref="F7">_xlfn.IFS(D7="Tech Bachelor - Still to be hired",5700,D7="Master - Still to be hired",8000,D7="Master in Eng - Still to be hired",8700,D7="PhD - Still to be hired",10500,D7="Tech Bachelor",5700,D7="Master",8000,D7="Master in Eng",8700,D7="PhD",10500)</f>
        <v>#N/A</v>
      </c>
      <c r="G7" s="23"/>
      <c r="H7" s="24" t="e">
        <f>'Cost Input'!$F7*'Cost Input'!$G7</f>
        <v>#N/A</v>
      </c>
      <c r="I7" s="23"/>
      <c r="J7" s="24" t="e">
        <f>'Cost Input'!$F7*'Cost Input'!$I7</f>
        <v>#N/A</v>
      </c>
      <c r="K7" s="25">
        <f>'Cost Input'!$G7+'Cost Input'!$I7</f>
        <v>0</v>
      </c>
      <c r="L7" s="26" t="e">
        <f>'Cost Input'!$H7+'Cost Input'!$J7</f>
        <v>#N/A</v>
      </c>
      <c r="M7" s="27"/>
      <c r="N7" s="27"/>
      <c r="O7" s="28">
        <f>'Cost Input'!$M7+'Cost Input'!$N7</f>
        <v>0</v>
      </c>
      <c r="P7" s="29"/>
      <c r="Q7" s="29"/>
      <c r="R7" s="1"/>
      <c r="S7" s="30"/>
      <c r="T7" s="1"/>
      <c r="U7" s="1"/>
      <c r="V7" s="1"/>
      <c r="W7" s="1"/>
      <c r="X7" s="1"/>
      <c r="Y7" s="1"/>
      <c r="Z7" s="1"/>
    </row>
    <row r="8" spans="1:26" ht="14.25" customHeight="1">
      <c r="A8" s="20"/>
      <c r="B8" s="21"/>
      <c r="C8" s="21"/>
      <c r="D8" s="22"/>
      <c r="E8" s="21"/>
      <c r="F8" s="162" t="e" cm="1">
        <f t="array" ref="F8">_xlfn.IFS(D8="Tech Bachelor - Still to be hired",5700,D8="Master - Still to be hired",8000,D8="Master in Eng - Still to be hired",8700,D8="PhD - Still to be hired",10500,D8="Tech Bachelor",5700,D8="Master",8000,D8="Master in Eng",8700,D8="PhD",10500)</f>
        <v>#N/A</v>
      </c>
      <c r="G8" s="23"/>
      <c r="H8" s="24" t="e">
        <f>'Cost Input'!$F8*'Cost Input'!$G8</f>
        <v>#N/A</v>
      </c>
      <c r="I8" s="23"/>
      <c r="J8" s="24" t="e">
        <f>'Cost Input'!$F8*'Cost Input'!$I8</f>
        <v>#N/A</v>
      </c>
      <c r="K8" s="25">
        <f>'Cost Input'!$G8+'Cost Input'!$I8</f>
        <v>0</v>
      </c>
      <c r="L8" s="26" t="e">
        <f>'Cost Input'!$H8+'Cost Input'!$J8</f>
        <v>#N/A</v>
      </c>
      <c r="M8" s="27"/>
      <c r="N8" s="27"/>
      <c r="O8" s="28">
        <f>'Cost Input'!$M8+'Cost Input'!$N8</f>
        <v>0</v>
      </c>
      <c r="P8" s="29"/>
      <c r="Q8" s="29"/>
      <c r="R8" s="1"/>
      <c r="S8" s="30"/>
      <c r="T8" s="1"/>
      <c r="U8" s="1"/>
      <c r="V8" s="1"/>
      <c r="W8" s="1"/>
      <c r="X8" s="1"/>
      <c r="Y8" s="1"/>
      <c r="Z8" s="1"/>
    </row>
    <row r="9" spans="1:26" ht="14.25" customHeight="1">
      <c r="A9" s="20"/>
      <c r="B9" s="21"/>
      <c r="C9" s="21"/>
      <c r="D9" s="22"/>
      <c r="E9" s="21"/>
      <c r="F9" s="162" t="e" cm="1">
        <f t="array" ref="F9">_xlfn.IFS(D9="Tech Bachelor - Still to be hired",5700,D9="Master - Still to be hired",8000,D9="Master in Eng - Still to be hired",8700,D9="PhD - Still to be hired",10500,D9="Tech Bachelor",5700,D9="Master",8000,D9="Master in Eng",8700,D9="PhD",10500)</f>
        <v>#N/A</v>
      </c>
      <c r="G9" s="23"/>
      <c r="H9" s="24" t="e">
        <f>'Cost Input'!$F9*'Cost Input'!$G9</f>
        <v>#N/A</v>
      </c>
      <c r="I9" s="23"/>
      <c r="J9" s="24" t="e">
        <f>'Cost Input'!$F9*'Cost Input'!$I9</f>
        <v>#N/A</v>
      </c>
      <c r="K9" s="25">
        <f>'Cost Input'!$G9+'Cost Input'!$I9</f>
        <v>0</v>
      </c>
      <c r="L9" s="26" t="e">
        <f>'Cost Input'!$H9+'Cost Input'!$J9</f>
        <v>#N/A</v>
      </c>
      <c r="M9" s="27"/>
      <c r="N9" s="27"/>
      <c r="O9" s="28">
        <f>'Cost Input'!$M9+'Cost Input'!$N9</f>
        <v>0</v>
      </c>
      <c r="P9" s="29"/>
      <c r="Q9" s="29"/>
      <c r="R9" s="1"/>
      <c r="S9" s="30"/>
      <c r="T9" s="1"/>
      <c r="U9" s="1"/>
      <c r="V9" s="1"/>
      <c r="W9" s="1"/>
      <c r="X9" s="1"/>
      <c r="Y9" s="1"/>
      <c r="Z9" s="1"/>
    </row>
    <row r="10" spans="1:26" ht="14.25" customHeight="1">
      <c r="A10" s="20"/>
      <c r="B10" s="21"/>
      <c r="C10" s="21"/>
      <c r="D10" s="22"/>
      <c r="E10" s="21"/>
      <c r="F10" s="162" t="e" cm="1">
        <f t="array" ref="F10">_xlfn.IFS(D10="Tech Bachelor - Still to be hired",5700,D10="Master - Still to be hired",8000,D10="Master in Eng - Still to be hired",8700,D10="PhD - Still to be hired",10500,D10="Tech Bachelor",5700,D10="Master",8000,D10="Master in Eng",8700,D10="PhD",10500)</f>
        <v>#N/A</v>
      </c>
      <c r="G10" s="23"/>
      <c r="H10" s="24" t="e">
        <f>'Cost Input'!$F10*'Cost Input'!$G10</f>
        <v>#N/A</v>
      </c>
      <c r="I10" s="23"/>
      <c r="J10" s="24" t="e">
        <f>'Cost Input'!$F10*'Cost Input'!$I10</f>
        <v>#N/A</v>
      </c>
      <c r="K10" s="25">
        <f>'Cost Input'!$G10+'Cost Input'!$I10</f>
        <v>0</v>
      </c>
      <c r="L10" s="26" t="e">
        <f>'Cost Input'!$H10+'Cost Input'!$J10</f>
        <v>#N/A</v>
      </c>
      <c r="M10" s="27"/>
      <c r="N10" s="27"/>
      <c r="O10" s="28">
        <f>'Cost Input'!$M10+'Cost Input'!$N10</f>
        <v>0</v>
      </c>
      <c r="P10" s="29"/>
      <c r="Q10" s="29"/>
      <c r="R10" s="1"/>
      <c r="S10" s="30"/>
      <c r="T10" s="1"/>
      <c r="U10" s="1"/>
      <c r="V10" s="1"/>
      <c r="W10" s="1"/>
      <c r="X10" s="1"/>
      <c r="Y10" s="1"/>
      <c r="Z10" s="1"/>
    </row>
    <row r="11" spans="1:26" ht="14.25" customHeight="1">
      <c r="A11" s="20"/>
      <c r="B11" s="21"/>
      <c r="C11" s="21"/>
      <c r="D11" s="22"/>
      <c r="E11" s="21"/>
      <c r="F11" s="162" t="e" cm="1">
        <f t="array" ref="F11">_xlfn.IFS(D11="Tech Bachelor - Still to be hired",5700,D11="Master - Still to be hired",8000,D11="Master in Eng - Still to be hired",8700,D11="PhD - Still to be hired",10500,D11="Tech Bachelor",5700,D11="Master",8000,D11="Master in Eng",8700,D11="PhD",10500)</f>
        <v>#N/A</v>
      </c>
      <c r="G11" s="23"/>
      <c r="H11" s="24" t="e">
        <f>'Cost Input'!$F11*'Cost Input'!$G11</f>
        <v>#N/A</v>
      </c>
      <c r="I11" s="23"/>
      <c r="J11" s="24" t="e">
        <f>'Cost Input'!$F11*'Cost Input'!$I11</f>
        <v>#N/A</v>
      </c>
      <c r="K11" s="25">
        <f>'Cost Input'!$G11+'Cost Input'!$I11</f>
        <v>0</v>
      </c>
      <c r="L11" s="26" t="e">
        <f>'Cost Input'!$H11+'Cost Input'!$J11</f>
        <v>#N/A</v>
      </c>
      <c r="M11" s="27"/>
      <c r="N11" s="27"/>
      <c r="O11" s="28">
        <f>'Cost Input'!$M11+'Cost Input'!$N11</f>
        <v>0</v>
      </c>
      <c r="P11" s="29"/>
      <c r="Q11" s="29"/>
      <c r="R11" s="1"/>
      <c r="S11" s="30"/>
      <c r="T11" s="1"/>
      <c r="U11" s="1"/>
      <c r="V11" s="1"/>
      <c r="W11" s="1"/>
      <c r="X11" s="1"/>
      <c r="Y11" s="1"/>
      <c r="Z11" s="1"/>
    </row>
    <row r="12" spans="1:26" ht="14.25" customHeight="1">
      <c r="A12" s="20"/>
      <c r="B12" s="21"/>
      <c r="C12" s="21"/>
      <c r="D12" s="22"/>
      <c r="E12" s="21"/>
      <c r="F12" s="162" t="e" cm="1">
        <f t="array" ref="F12">_xlfn.IFS(D12="Tech Bachelor - Still to be hired",5700,D12="Master - Still to be hired",8000,D12="Master in Eng - Still to be hired",8700,D12="PhD - Still to be hired",10500,D12="Tech Bachelor",5700,D12="Master",8000,D12="Master in Eng",8700,D12="PhD",10500)</f>
        <v>#N/A</v>
      </c>
      <c r="G12" s="23"/>
      <c r="H12" s="24" t="e">
        <f>'Cost Input'!$F12*'Cost Input'!$G12</f>
        <v>#N/A</v>
      </c>
      <c r="I12" s="23"/>
      <c r="J12" s="24" t="e">
        <f>'Cost Input'!$F12*'Cost Input'!$I12</f>
        <v>#N/A</v>
      </c>
      <c r="K12" s="25">
        <f>'Cost Input'!$G12+'Cost Input'!$I12</f>
        <v>0</v>
      </c>
      <c r="L12" s="26" t="e">
        <f>'Cost Input'!$H12+'Cost Input'!$J12</f>
        <v>#N/A</v>
      </c>
      <c r="M12" s="27"/>
      <c r="N12" s="27"/>
      <c r="O12" s="28">
        <f>'Cost Input'!$M12+'Cost Input'!$N12</f>
        <v>0</v>
      </c>
      <c r="P12" s="29"/>
      <c r="Q12" s="29"/>
      <c r="R12" s="1"/>
      <c r="S12" s="30"/>
      <c r="T12" s="1"/>
      <c r="U12" s="1"/>
      <c r="V12" s="1"/>
      <c r="W12" s="1"/>
      <c r="X12" s="1"/>
      <c r="Y12" s="1"/>
      <c r="Z12" s="1"/>
    </row>
    <row r="13" spans="1:26" ht="14.25" customHeight="1">
      <c r="A13" s="20"/>
      <c r="B13" s="21"/>
      <c r="C13" s="21"/>
      <c r="D13" s="22"/>
      <c r="E13" s="21"/>
      <c r="F13" s="162" t="e" cm="1">
        <f t="array" ref="F13">_xlfn.IFS(D13="Tech Bachelor - Still to be hired",5700,D13="Master - Still to be hired",8000,D13="Master in Eng - Still to be hired",8700,D13="PhD - Still to be hired",10500,D13="Tech Bachelor",5700,D13="Master",8000,D13="Master in Eng",8700,D13="PhD",10500)</f>
        <v>#N/A</v>
      </c>
      <c r="G13" s="23"/>
      <c r="H13" s="24" t="e">
        <f>'Cost Input'!$F13*'Cost Input'!$G13</f>
        <v>#N/A</v>
      </c>
      <c r="I13" s="23"/>
      <c r="J13" s="24" t="e">
        <f>'Cost Input'!$F13*'Cost Input'!$I13</f>
        <v>#N/A</v>
      </c>
      <c r="K13" s="25">
        <f>'Cost Input'!$G13+'Cost Input'!$I13</f>
        <v>0</v>
      </c>
      <c r="L13" s="26" t="e">
        <f>'Cost Input'!$H13+'Cost Input'!$J13</f>
        <v>#N/A</v>
      </c>
      <c r="M13" s="27"/>
      <c r="N13" s="27"/>
      <c r="O13" s="28">
        <f>'Cost Input'!$M13+'Cost Input'!$N13</f>
        <v>0</v>
      </c>
      <c r="P13" s="29"/>
      <c r="Q13" s="29"/>
      <c r="R13" s="1"/>
      <c r="S13" s="30"/>
      <c r="T13" s="1"/>
      <c r="U13" s="1"/>
      <c r="V13" s="1"/>
      <c r="W13" s="1"/>
      <c r="X13" s="1"/>
      <c r="Y13" s="1"/>
      <c r="Z13" s="1"/>
    </row>
    <row r="14" spans="1:26" ht="14.25" customHeight="1">
      <c r="A14" s="20"/>
      <c r="B14" s="21"/>
      <c r="C14" s="21"/>
      <c r="D14" s="22"/>
      <c r="E14" s="21"/>
      <c r="F14" s="162" t="e" cm="1">
        <f t="array" ref="F14">_xlfn.IFS(D14="Tech Bachelor - Still to be hired",5700,D14="Master - Still to be hired",8000,D14="Master in Eng - Still to be hired",8700,D14="PhD - Still to be hired",10500,D14="Tech Bachelor",5700,D14="Master",8000,D14="Master in Eng",8700,D14="PhD",10500)</f>
        <v>#N/A</v>
      </c>
      <c r="G14" s="23"/>
      <c r="H14" s="24" t="e">
        <f>'Cost Input'!$F14*'Cost Input'!$G14</f>
        <v>#N/A</v>
      </c>
      <c r="I14" s="23"/>
      <c r="J14" s="24" t="e">
        <f>'Cost Input'!$F14*'Cost Input'!$I14</f>
        <v>#N/A</v>
      </c>
      <c r="K14" s="25">
        <f>'Cost Input'!$G14+'Cost Input'!$I14</f>
        <v>0</v>
      </c>
      <c r="L14" s="26" t="e">
        <f>'Cost Input'!$H14+'Cost Input'!$J14</f>
        <v>#N/A</v>
      </c>
      <c r="M14" s="27"/>
      <c r="N14" s="27"/>
      <c r="O14" s="28">
        <f>'Cost Input'!$M14+'Cost Input'!$N14</f>
        <v>0</v>
      </c>
      <c r="P14" s="29"/>
      <c r="Q14" s="29"/>
      <c r="R14" s="1"/>
      <c r="S14" s="30"/>
      <c r="T14" s="1"/>
      <c r="U14" s="1"/>
      <c r="V14" s="1"/>
      <c r="W14" s="1"/>
      <c r="X14" s="1"/>
      <c r="Y14" s="1"/>
      <c r="Z14" s="1"/>
    </row>
    <row r="15" spans="1:26" ht="14.25" customHeight="1">
      <c r="A15" s="20"/>
      <c r="B15" s="21"/>
      <c r="C15" s="21"/>
      <c r="D15" s="22"/>
      <c r="E15" s="21"/>
      <c r="F15" s="162" t="e" cm="1">
        <f t="array" ref="F15">_xlfn.IFS(D15="Tech Bachelor - Still to be hired",5700,D15="Master - Still to be hired",8000,D15="Master in Eng - Still to be hired",8700,D15="PhD - Still to be hired",10500,D15="Tech Bachelor",5700,D15="Master",8000,D15="Master in Eng",8700,D15="PhD",10500)</f>
        <v>#N/A</v>
      </c>
      <c r="G15" s="23"/>
      <c r="H15" s="24" t="e">
        <f>'Cost Input'!$F15*'Cost Input'!$G15</f>
        <v>#N/A</v>
      </c>
      <c r="I15" s="23"/>
      <c r="J15" s="24" t="e">
        <f>'Cost Input'!$F15*'Cost Input'!$I15</f>
        <v>#N/A</v>
      </c>
      <c r="K15" s="25">
        <f>'Cost Input'!$G15+'Cost Input'!$I15</f>
        <v>0</v>
      </c>
      <c r="L15" s="26" t="e">
        <f>'Cost Input'!$H15+'Cost Input'!$J15</f>
        <v>#N/A</v>
      </c>
      <c r="M15" s="27"/>
      <c r="N15" s="27"/>
      <c r="O15" s="28">
        <f>'Cost Input'!$M15+'Cost Input'!$N15</f>
        <v>0</v>
      </c>
      <c r="P15" s="29"/>
      <c r="Q15" s="29"/>
      <c r="R15" s="1"/>
      <c r="S15" s="1"/>
      <c r="T15" s="1"/>
      <c r="U15" s="1"/>
      <c r="V15" s="1"/>
      <c r="W15" s="1"/>
      <c r="X15" s="1"/>
      <c r="Y15" s="1"/>
      <c r="Z15" s="1"/>
    </row>
    <row r="16" spans="1:26" ht="14.25" customHeight="1">
      <c r="A16" s="20"/>
      <c r="B16" s="21"/>
      <c r="C16" s="21"/>
      <c r="D16" s="22"/>
      <c r="E16" s="21"/>
      <c r="F16" s="162" t="e" cm="1">
        <f t="array" ref="F16">_xlfn.IFS(D16="Tech Bachelor - Still to be hired",5700,D16="Master - Still to be hired",8000,D16="Master in Eng - Still to be hired",8700,D16="PhD - Still to be hired",10500,D16="Tech Bachelor",5700,D16="Master",8000,D16="Master in Eng",8700,D16="PhD",10500)</f>
        <v>#N/A</v>
      </c>
      <c r="G16" s="23"/>
      <c r="H16" s="24" t="e">
        <f>'Cost Input'!$F16*'Cost Input'!$G16</f>
        <v>#N/A</v>
      </c>
      <c r="I16" s="23"/>
      <c r="J16" s="24" t="e">
        <f>'Cost Input'!$F16*'Cost Input'!$I16</f>
        <v>#N/A</v>
      </c>
      <c r="K16" s="25">
        <f>'Cost Input'!$G16+'Cost Input'!$I16</f>
        <v>0</v>
      </c>
      <c r="L16" s="26" t="e">
        <f>'Cost Input'!$H16+'Cost Input'!$J16</f>
        <v>#N/A</v>
      </c>
      <c r="M16" s="27"/>
      <c r="N16" s="27"/>
      <c r="O16" s="28">
        <f>'Cost Input'!$M16+'Cost Input'!$N16</f>
        <v>0</v>
      </c>
      <c r="P16" s="29"/>
      <c r="Q16" s="29"/>
      <c r="R16" s="1"/>
      <c r="S16" s="1"/>
      <c r="T16" s="1"/>
      <c r="U16" s="1"/>
      <c r="V16" s="1"/>
      <c r="W16" s="1"/>
      <c r="X16" s="1"/>
      <c r="Y16" s="1"/>
      <c r="Z16" s="1"/>
    </row>
    <row r="17" spans="1:26" ht="14.25" customHeight="1">
      <c r="A17" s="20"/>
      <c r="B17" s="21"/>
      <c r="C17" s="21"/>
      <c r="D17" s="22"/>
      <c r="E17" s="21"/>
      <c r="F17" s="162" t="e" cm="1">
        <f t="array" ref="F17">_xlfn.IFS(D17="Tech Bachelor - Still to be hired",5700,D17="Master - Still to be hired",8000,D17="Master in Eng - Still to be hired",8700,D17="PhD - Still to be hired",10500,D17="Tech Bachelor",5700,D17="Master",8000,D17="Master in Eng",8700,D17="PhD",10500)</f>
        <v>#N/A</v>
      </c>
      <c r="G17" s="23"/>
      <c r="H17" s="24" t="e">
        <f>'Cost Input'!$F17*'Cost Input'!$G17</f>
        <v>#N/A</v>
      </c>
      <c r="I17" s="23"/>
      <c r="J17" s="24" t="e">
        <f>'Cost Input'!$F17*'Cost Input'!$I17</f>
        <v>#N/A</v>
      </c>
      <c r="K17" s="25">
        <f>'Cost Input'!$G17+'Cost Input'!$I17</f>
        <v>0</v>
      </c>
      <c r="L17" s="26" t="e">
        <f>'Cost Input'!$H17+'Cost Input'!$J17</f>
        <v>#N/A</v>
      </c>
      <c r="M17" s="27"/>
      <c r="N17" s="27"/>
      <c r="O17" s="28">
        <f>'Cost Input'!$M17+'Cost Input'!$N17</f>
        <v>0</v>
      </c>
      <c r="P17" s="29"/>
      <c r="Q17" s="29"/>
      <c r="R17" s="1"/>
      <c r="S17" s="1"/>
      <c r="T17" s="1"/>
      <c r="U17" s="1"/>
      <c r="V17" s="1"/>
      <c r="W17" s="1"/>
      <c r="X17" s="1"/>
      <c r="Y17" s="1"/>
      <c r="Z17" s="1"/>
    </row>
    <row r="18" spans="1:26" ht="14.25" customHeight="1">
      <c r="A18" s="20"/>
      <c r="B18" s="21"/>
      <c r="C18" s="21"/>
      <c r="D18" s="22"/>
      <c r="E18" s="21"/>
      <c r="F18" s="162" t="e" cm="1">
        <f t="array" ref="F18">_xlfn.IFS(D18="Tech Bachelor - Still to be hired",5700,D18="Master - Still to be hired",8000,D18="Master in Eng - Still to be hired",8700,D18="PhD - Still to be hired",10500,D18="Tech Bachelor",5700,D18="Master",8000,D18="Master in Eng",8700,D18="PhD",10500)</f>
        <v>#N/A</v>
      </c>
      <c r="G18" s="23"/>
      <c r="H18" s="24" t="e">
        <f>'Cost Input'!$F18*'Cost Input'!$G18</f>
        <v>#N/A</v>
      </c>
      <c r="I18" s="23"/>
      <c r="J18" s="24" t="e">
        <f>'Cost Input'!$F18*'Cost Input'!$I18</f>
        <v>#N/A</v>
      </c>
      <c r="K18" s="25">
        <f>'Cost Input'!$G18+'Cost Input'!$I18</f>
        <v>0</v>
      </c>
      <c r="L18" s="26" t="e">
        <f>'Cost Input'!$H18+'Cost Input'!$J18</f>
        <v>#N/A</v>
      </c>
      <c r="M18" s="27"/>
      <c r="N18" s="27"/>
      <c r="O18" s="28">
        <f>'Cost Input'!$M18+'Cost Input'!$N18</f>
        <v>0</v>
      </c>
      <c r="P18" s="29"/>
      <c r="Q18" s="29"/>
      <c r="R18" s="1"/>
      <c r="S18" s="1"/>
      <c r="T18" s="1"/>
      <c r="U18" s="1"/>
      <c r="V18" s="1"/>
      <c r="W18" s="1"/>
      <c r="X18" s="1"/>
      <c r="Y18" s="1"/>
      <c r="Z18" s="1"/>
    </row>
    <row r="19" spans="1:26" ht="14.25" customHeight="1">
      <c r="A19" s="20"/>
      <c r="B19" s="21"/>
      <c r="C19" s="21"/>
      <c r="D19" s="22"/>
      <c r="E19" s="21"/>
      <c r="F19" s="162" t="e" cm="1">
        <f t="array" ref="F19">_xlfn.IFS(D19="Tech Bachelor - Still to be hired",5700,D19="Master - Still to be hired",8000,D19="Master in Eng - Still to be hired",8700,D19="PhD - Still to be hired",10500,D19="Tech Bachelor",5700,D19="Master",8000,D19="Master in Eng",8700,D19="PhD",10500)</f>
        <v>#N/A</v>
      </c>
      <c r="G19" s="23"/>
      <c r="H19" s="24" t="e">
        <f>'Cost Input'!$F19*'Cost Input'!$G19</f>
        <v>#N/A</v>
      </c>
      <c r="I19" s="23"/>
      <c r="J19" s="24" t="e">
        <f>'Cost Input'!$F19*'Cost Input'!$I19</f>
        <v>#N/A</v>
      </c>
      <c r="K19" s="25">
        <f>'Cost Input'!$G19+'Cost Input'!$I19</f>
        <v>0</v>
      </c>
      <c r="L19" s="26" t="e">
        <f>'Cost Input'!$H19+'Cost Input'!$J19</f>
        <v>#N/A</v>
      </c>
      <c r="M19" s="27"/>
      <c r="N19" s="27"/>
      <c r="O19" s="28">
        <f>'Cost Input'!$M19+'Cost Input'!$N19</f>
        <v>0</v>
      </c>
      <c r="P19" s="29"/>
      <c r="Q19" s="29"/>
      <c r="R19" s="1"/>
      <c r="S19" s="1"/>
      <c r="T19" s="1"/>
      <c r="U19" s="1"/>
      <c r="V19" s="1"/>
      <c r="W19" s="1"/>
      <c r="X19" s="1"/>
      <c r="Y19" s="1"/>
      <c r="Z19" s="1"/>
    </row>
    <row r="20" spans="1:26" ht="14.25" customHeight="1">
      <c r="A20" s="20"/>
      <c r="B20" s="21"/>
      <c r="C20" s="21"/>
      <c r="D20" s="22"/>
      <c r="E20" s="21"/>
      <c r="F20" s="162" t="e" cm="1">
        <f t="array" ref="F20">_xlfn.IFS(D20="Tech Bachelor - Still to be hired",5700,D20="Master - Still to be hired",8000,D20="Master in Eng - Still to be hired",8700,D20="PhD - Still to be hired",10500,D20="Tech Bachelor",5700,D20="Master",8000,D20="Master in Eng",8700,D20="PhD",10500)</f>
        <v>#N/A</v>
      </c>
      <c r="G20" s="23"/>
      <c r="H20" s="24" t="e">
        <f>'Cost Input'!$F20*'Cost Input'!$G20</f>
        <v>#N/A</v>
      </c>
      <c r="I20" s="23"/>
      <c r="J20" s="24" t="e">
        <f>'Cost Input'!$F20*'Cost Input'!$I20</f>
        <v>#N/A</v>
      </c>
      <c r="K20" s="25">
        <f>'Cost Input'!$G20+'Cost Input'!$I20</f>
        <v>0</v>
      </c>
      <c r="L20" s="26" t="e">
        <f>'Cost Input'!$H20+'Cost Input'!$J20</f>
        <v>#N/A</v>
      </c>
      <c r="M20" s="27"/>
      <c r="N20" s="27"/>
      <c r="O20" s="28">
        <f>'Cost Input'!$M20+'Cost Input'!$N20</f>
        <v>0</v>
      </c>
      <c r="P20" s="29"/>
      <c r="Q20" s="29"/>
      <c r="R20" s="1"/>
      <c r="S20" s="1"/>
      <c r="T20" s="1"/>
      <c r="U20" s="1"/>
      <c r="V20" s="1"/>
      <c r="W20" s="1"/>
      <c r="X20" s="1"/>
      <c r="Y20" s="1"/>
      <c r="Z20" s="1"/>
    </row>
    <row r="21" spans="1:26" ht="14.25" customHeight="1">
      <c r="A21" s="20"/>
      <c r="B21" s="21"/>
      <c r="C21" s="21"/>
      <c r="D21" s="22"/>
      <c r="E21" s="21"/>
      <c r="F21" s="162" t="e" cm="1">
        <f t="array" ref="F21">_xlfn.IFS(D21="Tech Bachelor - Still to be hired",5700,D21="Master - Still to be hired",8000,D21="Master in Eng - Still to be hired",8700,D21="PhD - Still to be hired",10500,D21="Tech Bachelor",5700,D21="Master",8000,D21="Master in Eng",8700,D21="PhD",10500)</f>
        <v>#N/A</v>
      </c>
      <c r="G21" s="23"/>
      <c r="H21" s="24" t="e">
        <f>'Cost Input'!$F21*'Cost Input'!$G21</f>
        <v>#N/A</v>
      </c>
      <c r="I21" s="23"/>
      <c r="J21" s="24" t="e">
        <f>'Cost Input'!$F21*'Cost Input'!$I21</f>
        <v>#N/A</v>
      </c>
      <c r="K21" s="25">
        <f>'Cost Input'!$G21+'Cost Input'!$I21</f>
        <v>0</v>
      </c>
      <c r="L21" s="26" t="e">
        <f>'Cost Input'!$H21+'Cost Input'!$J21</f>
        <v>#N/A</v>
      </c>
      <c r="M21" s="27"/>
      <c r="N21" s="27"/>
      <c r="O21" s="28">
        <f>'Cost Input'!$M21+'Cost Input'!$N21</f>
        <v>0</v>
      </c>
      <c r="P21" s="29"/>
      <c r="Q21" s="29"/>
      <c r="R21" s="1"/>
      <c r="S21" s="1"/>
      <c r="T21" s="1"/>
      <c r="U21" s="1"/>
      <c r="V21" s="1"/>
      <c r="W21" s="1"/>
      <c r="X21" s="1"/>
      <c r="Y21" s="1"/>
      <c r="Z21" s="1"/>
    </row>
    <row r="22" spans="1:26" ht="14.25" customHeight="1">
      <c r="A22" s="20"/>
      <c r="B22" s="21"/>
      <c r="C22" s="21"/>
      <c r="D22" s="22"/>
      <c r="E22" s="21"/>
      <c r="F22" s="162" t="e" cm="1">
        <f t="array" ref="F22">_xlfn.IFS(D22="Tech Bachelor - Still to be hired",5700,D22="Master - Still to be hired",8000,D22="Master in Eng - Still to be hired",8700,D22="PhD - Still to be hired",10500,D22="Tech Bachelor",5700,D22="Master",8000,D22="Master in Eng",8700,D22="PhD",10500)</f>
        <v>#N/A</v>
      </c>
      <c r="G22" s="23"/>
      <c r="H22" s="24" t="e">
        <f>'Cost Input'!$F22*'Cost Input'!$G22</f>
        <v>#N/A</v>
      </c>
      <c r="I22" s="23"/>
      <c r="J22" s="24" t="e">
        <f>'Cost Input'!$F22*'Cost Input'!$I22</f>
        <v>#N/A</v>
      </c>
      <c r="K22" s="25">
        <f>'Cost Input'!$G22+'Cost Input'!$I22</f>
        <v>0</v>
      </c>
      <c r="L22" s="26" t="e">
        <f>'Cost Input'!$H22+'Cost Input'!$J22</f>
        <v>#N/A</v>
      </c>
      <c r="M22" s="27"/>
      <c r="N22" s="27"/>
      <c r="O22" s="28">
        <f>'Cost Input'!$M22+'Cost Input'!$N22</f>
        <v>0</v>
      </c>
      <c r="P22" s="29"/>
      <c r="Q22" s="29"/>
      <c r="R22" s="1"/>
      <c r="S22" s="1"/>
      <c r="T22" s="1"/>
      <c r="U22" s="1"/>
      <c r="V22" s="1"/>
      <c r="W22" s="1"/>
      <c r="X22" s="1"/>
      <c r="Y22" s="1"/>
      <c r="Z22" s="1"/>
    </row>
    <row r="23" spans="1:26" ht="14.25" customHeight="1">
      <c r="A23" s="20"/>
      <c r="B23" s="21"/>
      <c r="C23" s="21"/>
      <c r="D23" s="22"/>
      <c r="E23" s="21"/>
      <c r="F23" s="162" t="e" cm="1">
        <f t="array" ref="F23">_xlfn.IFS(D23="Tech Bachelor - Still to be hired",5700,D23="Master - Still to be hired",8000,D23="Master in Eng - Still to be hired",8700,D23="PhD - Still to be hired",10500,D23="Tech Bachelor",5700,D23="Master",8000,D23="Master in Eng",8700,D23="PhD",10500)</f>
        <v>#N/A</v>
      </c>
      <c r="G23" s="23"/>
      <c r="H23" s="24" t="e">
        <f>'Cost Input'!$F23*'Cost Input'!$G23</f>
        <v>#N/A</v>
      </c>
      <c r="I23" s="23"/>
      <c r="J23" s="24" t="e">
        <f>'Cost Input'!$F23*'Cost Input'!$I23</f>
        <v>#N/A</v>
      </c>
      <c r="K23" s="25">
        <f>'Cost Input'!$G23+'Cost Input'!$I23</f>
        <v>0</v>
      </c>
      <c r="L23" s="26" t="e">
        <f>'Cost Input'!$H23+'Cost Input'!$J23</f>
        <v>#N/A</v>
      </c>
      <c r="M23" s="27"/>
      <c r="N23" s="27"/>
      <c r="O23" s="28">
        <f>'Cost Input'!$M23+'Cost Input'!$N23</f>
        <v>0</v>
      </c>
      <c r="P23" s="29"/>
      <c r="Q23" s="29"/>
      <c r="R23" s="1"/>
      <c r="S23" s="1"/>
      <c r="T23" s="1"/>
      <c r="U23" s="1"/>
      <c r="V23" s="1"/>
      <c r="W23" s="1"/>
      <c r="X23" s="1"/>
      <c r="Y23" s="1"/>
      <c r="Z23" s="1"/>
    </row>
    <row r="24" spans="1:26" ht="14.25" customHeight="1">
      <c r="A24" s="20"/>
      <c r="B24" s="21"/>
      <c r="C24" s="21"/>
      <c r="D24" s="22"/>
      <c r="E24" s="21"/>
      <c r="F24" s="162" t="e" cm="1">
        <f t="array" ref="F24">_xlfn.IFS(D24="Tech Bachelor - Still to be hired",5700,D24="Master - Still to be hired",8000,D24="Master in Eng - Still to be hired",8700,D24="PhD - Still to be hired",10500,D24="Tech Bachelor",5700,D24="Master",8000,D24="Master in Eng",8700,D24="PhD",10500)</f>
        <v>#N/A</v>
      </c>
      <c r="G24" s="23"/>
      <c r="H24" s="24" t="e">
        <f>'Cost Input'!$F24*'Cost Input'!$G24</f>
        <v>#N/A</v>
      </c>
      <c r="I24" s="23"/>
      <c r="J24" s="24" t="e">
        <f>'Cost Input'!$F24*'Cost Input'!$I24</f>
        <v>#N/A</v>
      </c>
      <c r="K24" s="25">
        <f>'Cost Input'!$G24+'Cost Input'!$I24</f>
        <v>0</v>
      </c>
      <c r="L24" s="26" t="e">
        <f>'Cost Input'!$H24+'Cost Input'!$J24</f>
        <v>#N/A</v>
      </c>
      <c r="M24" s="27"/>
      <c r="N24" s="27"/>
      <c r="O24" s="28">
        <f>'Cost Input'!$M24+'Cost Input'!$N24</f>
        <v>0</v>
      </c>
      <c r="P24" s="29"/>
      <c r="Q24" s="29"/>
      <c r="R24" s="1"/>
      <c r="S24" s="1"/>
      <c r="T24" s="1"/>
      <c r="U24" s="1"/>
      <c r="V24" s="1"/>
      <c r="W24" s="1"/>
      <c r="X24" s="1"/>
      <c r="Y24" s="1"/>
      <c r="Z24" s="1"/>
    </row>
    <row r="25" spans="1:26" ht="14.25" customHeight="1">
      <c r="A25" s="20"/>
      <c r="B25" s="21"/>
      <c r="C25" s="21"/>
      <c r="D25" s="22"/>
      <c r="E25" s="21"/>
      <c r="F25" s="162" t="e" cm="1">
        <f t="array" ref="F25">_xlfn.IFS(D25="Tech Bachelor - Still to be hired",5700,D25="Master - Still to be hired",8000,D25="Master in Eng - Still to be hired",8700,D25="PhD - Still to be hired",10500,D25="Tech Bachelor",5700,D25="Master",8000,D25="Master in Eng",8700,D25="PhD",10500)</f>
        <v>#N/A</v>
      </c>
      <c r="G25" s="23"/>
      <c r="H25" s="24" t="e">
        <f>'Cost Input'!$F25*'Cost Input'!$G25</f>
        <v>#N/A</v>
      </c>
      <c r="I25" s="23"/>
      <c r="J25" s="24" t="e">
        <f>'Cost Input'!$F25*'Cost Input'!$I25</f>
        <v>#N/A</v>
      </c>
      <c r="K25" s="25">
        <f>'Cost Input'!$G25+'Cost Input'!$I25</f>
        <v>0</v>
      </c>
      <c r="L25" s="26" t="e">
        <f>'Cost Input'!$H25+'Cost Input'!$J25</f>
        <v>#N/A</v>
      </c>
      <c r="M25" s="27"/>
      <c r="N25" s="27"/>
      <c r="O25" s="28">
        <f>'Cost Input'!$M25+'Cost Input'!$N25</f>
        <v>0</v>
      </c>
      <c r="P25" s="29"/>
      <c r="Q25" s="29"/>
      <c r="R25" s="1"/>
      <c r="S25" s="1"/>
      <c r="T25" s="1"/>
      <c r="U25" s="1"/>
      <c r="V25" s="1"/>
      <c r="W25" s="1"/>
      <c r="X25" s="1"/>
      <c r="Y25" s="1"/>
      <c r="Z25" s="1"/>
    </row>
    <row r="26" spans="1:26" ht="14.25" customHeight="1">
      <c r="A26" s="20"/>
      <c r="B26" s="21"/>
      <c r="C26" s="21"/>
      <c r="D26" s="22"/>
      <c r="E26" s="21"/>
      <c r="F26" s="162" t="e" cm="1">
        <f t="array" ref="F26">_xlfn.IFS(D26="Tech Bachelor - Still to be hired",5700,D26="Master - Still to be hired",8000,D26="Master in Eng - Still to be hired",8700,D26="PhD - Still to be hired",10500,D26="Tech Bachelor",5700,D26="Master",8000,D26="Master in Eng",8700,D26="PhD",10500)</f>
        <v>#N/A</v>
      </c>
      <c r="G26" s="23"/>
      <c r="H26" s="24" t="e">
        <f>'Cost Input'!$F26*'Cost Input'!$G26</f>
        <v>#N/A</v>
      </c>
      <c r="I26" s="23"/>
      <c r="J26" s="24" t="e">
        <f>'Cost Input'!$F26*'Cost Input'!$I26</f>
        <v>#N/A</v>
      </c>
      <c r="K26" s="25">
        <f>'Cost Input'!$G26+'Cost Input'!$I26</f>
        <v>0</v>
      </c>
      <c r="L26" s="26" t="e">
        <f>'Cost Input'!$H26+'Cost Input'!$J26</f>
        <v>#N/A</v>
      </c>
      <c r="M26" s="27"/>
      <c r="N26" s="27"/>
      <c r="O26" s="28">
        <f>'Cost Input'!$M26+'Cost Input'!$N26</f>
        <v>0</v>
      </c>
      <c r="P26" s="29"/>
      <c r="Q26" s="29"/>
      <c r="R26" s="1"/>
      <c r="S26" s="1"/>
      <c r="T26" s="1"/>
      <c r="U26" s="1"/>
      <c r="V26" s="1"/>
      <c r="W26" s="1"/>
      <c r="X26" s="1"/>
      <c r="Y26" s="1"/>
      <c r="Z26" s="1"/>
    </row>
    <row r="27" spans="1:26" ht="14.25" customHeight="1">
      <c r="A27" s="20"/>
      <c r="B27" s="21"/>
      <c r="C27" s="21"/>
      <c r="D27" s="22"/>
      <c r="E27" s="21"/>
      <c r="F27" s="162" t="e" cm="1">
        <f t="array" ref="F27">_xlfn.IFS(D27="Tech Bachelor - Still to be hired",5700,D27="Master - Still to be hired",8000,D27="Master in Eng - Still to be hired",8700,D27="PhD - Still to be hired",10500,D27="Tech Bachelor",5700,D27="Master",8000,D27="Master in Eng",8700,D27="PhD",10500)</f>
        <v>#N/A</v>
      </c>
      <c r="G27" s="23"/>
      <c r="H27" s="24" t="e">
        <f>'Cost Input'!$F27*'Cost Input'!$G27</f>
        <v>#N/A</v>
      </c>
      <c r="I27" s="23"/>
      <c r="J27" s="24" t="e">
        <f>'Cost Input'!$F27*'Cost Input'!$I27</f>
        <v>#N/A</v>
      </c>
      <c r="K27" s="25">
        <f>'Cost Input'!$G27+'Cost Input'!$I27</f>
        <v>0</v>
      </c>
      <c r="L27" s="26" t="e">
        <f>'Cost Input'!$H27+'Cost Input'!$J27</f>
        <v>#N/A</v>
      </c>
      <c r="M27" s="27"/>
      <c r="N27" s="27"/>
      <c r="O27" s="28">
        <f>'Cost Input'!$M27+'Cost Input'!$N27</f>
        <v>0</v>
      </c>
      <c r="P27" s="29"/>
      <c r="Q27" s="29"/>
      <c r="R27" s="1"/>
      <c r="S27" s="1"/>
      <c r="T27" s="1"/>
      <c r="U27" s="1"/>
      <c r="V27" s="1"/>
      <c r="W27" s="1"/>
      <c r="X27" s="1"/>
      <c r="Y27" s="1"/>
      <c r="Z27" s="1"/>
    </row>
    <row r="28" spans="1:26" ht="14.25" customHeight="1">
      <c r="A28" s="20"/>
      <c r="B28" s="21"/>
      <c r="C28" s="21"/>
      <c r="D28" s="22"/>
      <c r="E28" s="21"/>
      <c r="F28" s="162" t="e" cm="1">
        <f t="array" ref="F28">_xlfn.IFS(D28="Tech Bachelor - Still to be hired",5700,D28="Master - Still to be hired",8000,D28="Master in Eng - Still to be hired",8700,D28="PhD - Still to be hired",10500,D28="Tech Bachelor",5700,D28="Master",8000,D28="Master in Eng",8700,D28="PhD",10500)</f>
        <v>#N/A</v>
      </c>
      <c r="G28" s="23"/>
      <c r="H28" s="24" t="e">
        <f>'Cost Input'!$F28*'Cost Input'!$G28</f>
        <v>#N/A</v>
      </c>
      <c r="I28" s="23"/>
      <c r="J28" s="24" t="e">
        <f>'Cost Input'!$F28*'Cost Input'!$I28</f>
        <v>#N/A</v>
      </c>
      <c r="K28" s="25">
        <f>'Cost Input'!$G28+'Cost Input'!$I28</f>
        <v>0</v>
      </c>
      <c r="L28" s="26" t="e">
        <f>'Cost Input'!$H28+'Cost Input'!$J28</f>
        <v>#N/A</v>
      </c>
      <c r="M28" s="27"/>
      <c r="N28" s="27"/>
      <c r="O28" s="28">
        <f>'Cost Input'!$M28+'Cost Input'!$N28</f>
        <v>0</v>
      </c>
      <c r="P28" s="29"/>
      <c r="Q28" s="29"/>
      <c r="R28" s="1"/>
      <c r="S28" s="1"/>
      <c r="T28" s="1"/>
      <c r="U28" s="1"/>
      <c r="V28" s="1"/>
      <c r="W28" s="1"/>
      <c r="X28" s="1"/>
      <c r="Y28" s="1"/>
      <c r="Z28" s="1"/>
    </row>
    <row r="29" spans="1:26" ht="14.25" customHeight="1">
      <c r="A29" s="20"/>
      <c r="B29" s="21"/>
      <c r="C29" s="21"/>
      <c r="D29" s="22"/>
      <c r="E29" s="21"/>
      <c r="F29" s="162" t="e" cm="1">
        <f t="array" ref="F29">_xlfn.IFS(D29="Tech Bachelor - Still to be hired",5700,D29="Master - Still to be hired",8000,D29="Master in Eng - Still to be hired",8700,D29="PhD - Still to be hired",10500,D29="Tech Bachelor",5700,D29="Master",8000,D29="Master in Eng",8700,D29="PhD",10500)</f>
        <v>#N/A</v>
      </c>
      <c r="G29" s="23"/>
      <c r="H29" s="24" t="e">
        <f>'Cost Input'!$F29*'Cost Input'!$G29</f>
        <v>#N/A</v>
      </c>
      <c r="I29" s="23"/>
      <c r="J29" s="24" t="e">
        <f>'Cost Input'!$F29*'Cost Input'!$I29</f>
        <v>#N/A</v>
      </c>
      <c r="K29" s="25">
        <f>'Cost Input'!$G29+'Cost Input'!$I29</f>
        <v>0</v>
      </c>
      <c r="L29" s="26" t="e">
        <f>'Cost Input'!$H29+'Cost Input'!$J29</f>
        <v>#N/A</v>
      </c>
      <c r="M29" s="27"/>
      <c r="N29" s="27"/>
      <c r="O29" s="28">
        <f>'Cost Input'!$M29+'Cost Input'!$N29</f>
        <v>0</v>
      </c>
      <c r="P29" s="29"/>
      <c r="Q29" s="29"/>
      <c r="R29" s="1"/>
      <c r="S29" s="1"/>
      <c r="T29" s="1"/>
      <c r="U29" s="1"/>
      <c r="V29" s="1"/>
      <c r="W29" s="1"/>
      <c r="X29" s="1"/>
      <c r="Y29" s="1"/>
      <c r="Z29" s="1"/>
    </row>
    <row r="30" spans="1:26" ht="14.25" customHeight="1">
      <c r="A30" s="20"/>
      <c r="B30" s="21"/>
      <c r="C30" s="21"/>
      <c r="D30" s="22"/>
      <c r="E30" s="21"/>
      <c r="F30" s="162" t="e" cm="1">
        <f t="array" ref="F30">_xlfn.IFS(D30="Tech Bachelor - Still to be hired",5700,D30="Master - Still to be hired",8000,D30="Master in Eng - Still to be hired",8700,D30="PhD - Still to be hired",10500,D30="Tech Bachelor",5700,D30="Master",8000,D30="Master in Eng",8700,D30="PhD",10500)</f>
        <v>#N/A</v>
      </c>
      <c r="G30" s="23"/>
      <c r="H30" s="24" t="e">
        <f>'Cost Input'!$F30*'Cost Input'!$G30</f>
        <v>#N/A</v>
      </c>
      <c r="I30" s="23"/>
      <c r="J30" s="24" t="e">
        <f>'Cost Input'!$F30*'Cost Input'!$I30</f>
        <v>#N/A</v>
      </c>
      <c r="K30" s="25">
        <f>'Cost Input'!$G30+'Cost Input'!$I30</f>
        <v>0</v>
      </c>
      <c r="L30" s="26" t="e">
        <f>'Cost Input'!$H30+'Cost Input'!$J30</f>
        <v>#N/A</v>
      </c>
      <c r="M30" s="27"/>
      <c r="N30" s="27"/>
      <c r="O30" s="28">
        <f>'Cost Input'!$M30+'Cost Input'!$N30</f>
        <v>0</v>
      </c>
      <c r="P30" s="29"/>
      <c r="Q30" s="29"/>
      <c r="R30" s="1"/>
      <c r="S30" s="1"/>
      <c r="T30" s="1"/>
      <c r="U30" s="1"/>
      <c r="V30" s="1"/>
      <c r="W30" s="1"/>
      <c r="X30" s="1"/>
      <c r="Y30" s="1"/>
      <c r="Z30" s="1"/>
    </row>
    <row r="31" spans="1:26" ht="14.25" customHeight="1">
      <c r="A31" s="20"/>
      <c r="B31" s="21"/>
      <c r="C31" s="21"/>
      <c r="D31" s="22"/>
      <c r="E31" s="21"/>
      <c r="F31" s="162" t="e" cm="1">
        <f t="array" ref="F31">_xlfn.IFS(D31="Tech Bachelor - Still to be hired",5700,D31="Master - Still to be hired",8000,D31="Master in Eng - Still to be hired",8700,D31="PhD - Still to be hired",10500,D31="Tech Bachelor",5700,D31="Master",8000,D31="Master in Eng",8700,D31="PhD",10500)</f>
        <v>#N/A</v>
      </c>
      <c r="G31" s="23"/>
      <c r="H31" s="24" t="e">
        <f>'Cost Input'!$F31*'Cost Input'!$G31</f>
        <v>#N/A</v>
      </c>
      <c r="I31" s="23"/>
      <c r="J31" s="24" t="e">
        <f>'Cost Input'!$F31*'Cost Input'!$I31</f>
        <v>#N/A</v>
      </c>
      <c r="K31" s="25">
        <f>'Cost Input'!$G31+'Cost Input'!$I31</f>
        <v>0</v>
      </c>
      <c r="L31" s="26" t="e">
        <f>'Cost Input'!$H31+'Cost Input'!$J31</f>
        <v>#N/A</v>
      </c>
      <c r="M31" s="27"/>
      <c r="N31" s="27"/>
      <c r="O31" s="28">
        <f>'Cost Input'!$M31+'Cost Input'!$N31</f>
        <v>0</v>
      </c>
      <c r="P31" s="29"/>
      <c r="Q31" s="29"/>
      <c r="R31" s="1"/>
      <c r="S31" s="1"/>
      <c r="T31" s="1"/>
      <c r="U31" s="1"/>
      <c r="V31" s="1"/>
      <c r="W31" s="1"/>
      <c r="X31" s="1"/>
      <c r="Y31" s="1"/>
      <c r="Z31" s="1"/>
    </row>
    <row r="32" spans="1:26" ht="14.25" customHeight="1">
      <c r="A32" s="20"/>
      <c r="B32" s="21"/>
      <c r="C32" s="21"/>
      <c r="D32" s="22"/>
      <c r="E32" s="21"/>
      <c r="F32" s="162" t="e" cm="1">
        <f t="array" ref="F32">_xlfn.IFS(D32="Tech Bachelor - Still to be hired",5700,D32="Master - Still to be hired",8000,D32="Master in Eng - Still to be hired",8700,D32="PhD - Still to be hired",10500,D32="Tech Bachelor",5700,D32="Master",8000,D32="Master in Eng",8700,D32="PhD",10500)</f>
        <v>#N/A</v>
      </c>
      <c r="G32" s="23"/>
      <c r="H32" s="24" t="e">
        <f>'Cost Input'!$F32*'Cost Input'!$G32</f>
        <v>#N/A</v>
      </c>
      <c r="I32" s="23"/>
      <c r="J32" s="24" t="e">
        <f>'Cost Input'!$F32*'Cost Input'!$I32</f>
        <v>#N/A</v>
      </c>
      <c r="K32" s="25">
        <f>'Cost Input'!$G32+'Cost Input'!$I32</f>
        <v>0</v>
      </c>
      <c r="L32" s="26" t="e">
        <f>'Cost Input'!$H32+'Cost Input'!$J32</f>
        <v>#N/A</v>
      </c>
      <c r="M32" s="27"/>
      <c r="N32" s="27"/>
      <c r="O32" s="28">
        <f>'Cost Input'!$M32+'Cost Input'!$N32</f>
        <v>0</v>
      </c>
      <c r="P32" s="29"/>
      <c r="Q32" s="29"/>
      <c r="R32" s="1"/>
      <c r="S32" s="1"/>
      <c r="T32" s="1"/>
      <c r="U32" s="1"/>
      <c r="V32" s="1"/>
      <c r="W32" s="1"/>
      <c r="X32" s="1"/>
      <c r="Y32" s="1"/>
      <c r="Z32" s="1"/>
    </row>
    <row r="33" spans="1:26" ht="14.25" customHeight="1">
      <c r="A33" s="20"/>
      <c r="B33" s="21"/>
      <c r="C33" s="21"/>
      <c r="D33" s="22"/>
      <c r="E33" s="21"/>
      <c r="F33" s="162" t="e" cm="1">
        <f t="array" ref="F33">_xlfn.IFS(D33="Tech Bachelor - Still to be hired",5700,D33="Master - Still to be hired",8000,D33="Master in Eng - Still to be hired",8700,D33="PhD - Still to be hired",10500,D33="Tech Bachelor",5700,D33="Master",8000,D33="Master in Eng",8700,D33="PhD",10500)</f>
        <v>#N/A</v>
      </c>
      <c r="G33" s="23"/>
      <c r="H33" s="24" t="e">
        <f>'Cost Input'!$F33*'Cost Input'!$G33</f>
        <v>#N/A</v>
      </c>
      <c r="I33" s="23"/>
      <c r="J33" s="24" t="e">
        <f>'Cost Input'!$F33*'Cost Input'!$I33</f>
        <v>#N/A</v>
      </c>
      <c r="K33" s="25">
        <f>'Cost Input'!$G33+'Cost Input'!$I33</f>
        <v>0</v>
      </c>
      <c r="L33" s="26" t="e">
        <f>'Cost Input'!$H33+'Cost Input'!$J33</f>
        <v>#N/A</v>
      </c>
      <c r="M33" s="27"/>
      <c r="N33" s="27"/>
      <c r="O33" s="28">
        <f>'Cost Input'!$M33+'Cost Input'!$N33</f>
        <v>0</v>
      </c>
      <c r="P33" s="29"/>
      <c r="Q33" s="29"/>
      <c r="R33" s="1"/>
      <c r="S33" s="1"/>
      <c r="T33" s="1"/>
      <c r="U33" s="1"/>
      <c r="V33" s="1"/>
      <c r="W33" s="1"/>
      <c r="X33" s="1"/>
      <c r="Y33" s="1"/>
      <c r="Z33" s="1"/>
    </row>
    <row r="34" spans="1:26" ht="14.25" customHeight="1">
      <c r="A34" s="20"/>
      <c r="B34" s="21"/>
      <c r="C34" s="21"/>
      <c r="D34" s="22"/>
      <c r="E34" s="21"/>
      <c r="F34" s="162" t="e" cm="1">
        <f t="array" ref="F34">_xlfn.IFS(D34="Tech Bachelor - Still to be hired",5700,D34="Master - Still to be hired",8000,D34="Master in Eng - Still to be hired",8700,D34="PhD - Still to be hired",10500,D34="Tech Bachelor",5700,D34="Master",8000,D34="Master in Eng",8700,D34="PhD",10500)</f>
        <v>#N/A</v>
      </c>
      <c r="G34" s="23"/>
      <c r="H34" s="24" t="e">
        <f>'Cost Input'!$F34*'Cost Input'!$G34</f>
        <v>#N/A</v>
      </c>
      <c r="I34" s="23"/>
      <c r="J34" s="24" t="e">
        <f>'Cost Input'!$F34*'Cost Input'!$I34</f>
        <v>#N/A</v>
      </c>
      <c r="K34" s="25">
        <f>'Cost Input'!$G34+'Cost Input'!$I34</f>
        <v>0</v>
      </c>
      <c r="L34" s="26" t="e">
        <f>'Cost Input'!$H34+'Cost Input'!$J34</f>
        <v>#N/A</v>
      </c>
      <c r="M34" s="27"/>
      <c r="N34" s="27"/>
      <c r="O34" s="28">
        <f>'Cost Input'!$M34+'Cost Input'!$N34</f>
        <v>0</v>
      </c>
      <c r="P34" s="29"/>
      <c r="Q34" s="29"/>
      <c r="R34" s="1"/>
      <c r="S34" s="1"/>
      <c r="T34" s="1"/>
      <c r="U34" s="1"/>
      <c r="V34" s="1"/>
      <c r="W34" s="1"/>
      <c r="X34" s="1"/>
      <c r="Y34" s="1"/>
      <c r="Z34" s="1"/>
    </row>
    <row r="35" spans="1:26" ht="14.25" customHeight="1">
      <c r="A35" s="20"/>
      <c r="B35" s="21"/>
      <c r="C35" s="21"/>
      <c r="D35" s="22"/>
      <c r="E35" s="21"/>
      <c r="F35" s="162" t="e" cm="1">
        <f t="array" ref="F35">_xlfn.IFS(D35="Tech Bachelor - Still to be hired",5700,D35="Master - Still to be hired",8000,D35="Master in Eng - Still to be hired",8700,D35="PhD - Still to be hired",10500,D35="Tech Bachelor",5700,D35="Master",8000,D35="Master in Eng",8700,D35="PhD",10500)</f>
        <v>#N/A</v>
      </c>
      <c r="G35" s="23"/>
      <c r="H35" s="24" t="e">
        <f>'Cost Input'!$F35*'Cost Input'!$G35</f>
        <v>#N/A</v>
      </c>
      <c r="I35" s="23"/>
      <c r="J35" s="24" t="e">
        <f>'Cost Input'!$F35*'Cost Input'!$I35</f>
        <v>#N/A</v>
      </c>
      <c r="K35" s="25">
        <f>'Cost Input'!$G35+'Cost Input'!$I35</f>
        <v>0</v>
      </c>
      <c r="L35" s="26" t="e">
        <f>'Cost Input'!$H35+'Cost Input'!$J35</f>
        <v>#N/A</v>
      </c>
      <c r="M35" s="27"/>
      <c r="N35" s="27"/>
      <c r="O35" s="28">
        <f>'Cost Input'!$M35+'Cost Input'!$N35</f>
        <v>0</v>
      </c>
      <c r="P35" s="29"/>
      <c r="Q35" s="29"/>
      <c r="R35" s="1"/>
      <c r="S35" s="1"/>
      <c r="T35" s="1"/>
      <c r="U35" s="1"/>
      <c r="V35" s="1"/>
      <c r="W35" s="1"/>
      <c r="X35" s="1"/>
      <c r="Y35" s="1"/>
      <c r="Z35" s="1"/>
    </row>
    <row r="36" spans="1:26" ht="14.25" customHeight="1">
      <c r="A36" s="20"/>
      <c r="B36" s="21"/>
      <c r="C36" s="21"/>
      <c r="D36" s="22"/>
      <c r="E36" s="21"/>
      <c r="F36" s="162" t="e" cm="1">
        <f t="array" ref="F36">_xlfn.IFS(D36="Tech Bachelor - Still to be hired",5700,D36="Master - Still to be hired",8000,D36="Master in Eng - Still to be hired",8700,D36="PhD - Still to be hired",10500,D36="Tech Bachelor",5700,D36="Master",8000,D36="Master in Eng",8700,D36="PhD",10500)</f>
        <v>#N/A</v>
      </c>
      <c r="G36" s="23"/>
      <c r="H36" s="24" t="e">
        <f>'Cost Input'!$F36*'Cost Input'!$G36</f>
        <v>#N/A</v>
      </c>
      <c r="I36" s="23"/>
      <c r="J36" s="24" t="e">
        <f>'Cost Input'!$F36*'Cost Input'!$I36</f>
        <v>#N/A</v>
      </c>
      <c r="K36" s="25">
        <f>'Cost Input'!$G36+'Cost Input'!$I36</f>
        <v>0</v>
      </c>
      <c r="L36" s="26" t="e">
        <f>'Cost Input'!$H36+'Cost Input'!$J36</f>
        <v>#N/A</v>
      </c>
      <c r="M36" s="27"/>
      <c r="N36" s="27"/>
      <c r="O36" s="28">
        <f>'Cost Input'!$M36+'Cost Input'!$N36</f>
        <v>0</v>
      </c>
      <c r="P36" s="29"/>
      <c r="Q36" s="29"/>
      <c r="R36" s="1"/>
      <c r="S36" s="1"/>
      <c r="T36" s="1"/>
      <c r="U36" s="1"/>
      <c r="V36" s="1"/>
      <c r="W36" s="1"/>
      <c r="X36" s="1"/>
      <c r="Y36" s="1"/>
      <c r="Z36" s="1"/>
    </row>
    <row r="37" spans="1:26" ht="14.25" customHeight="1">
      <c r="A37" s="20"/>
      <c r="B37" s="21"/>
      <c r="C37" s="21"/>
      <c r="D37" s="22"/>
      <c r="E37" s="21"/>
      <c r="F37" s="162" t="e" cm="1">
        <f t="array" ref="F37">_xlfn.IFS(D37="Tech Bachelor - Still to be hired",5700,D37="Master - Still to be hired",8000,D37="Master in Eng - Still to be hired",8700,D37="PhD - Still to be hired",10500,D37="Tech Bachelor",5700,D37="Master",8000,D37="Master in Eng",8700,D37="PhD",10500)</f>
        <v>#N/A</v>
      </c>
      <c r="G37" s="23"/>
      <c r="H37" s="24" t="e">
        <f>'Cost Input'!$F37*'Cost Input'!$G37</f>
        <v>#N/A</v>
      </c>
      <c r="I37" s="23"/>
      <c r="J37" s="24" t="e">
        <f>'Cost Input'!$F37*'Cost Input'!$I37</f>
        <v>#N/A</v>
      </c>
      <c r="K37" s="25">
        <f>'Cost Input'!$G37+'Cost Input'!$I37</f>
        <v>0</v>
      </c>
      <c r="L37" s="26" t="e">
        <f>'Cost Input'!$H37+'Cost Input'!$J37</f>
        <v>#N/A</v>
      </c>
      <c r="M37" s="27"/>
      <c r="N37" s="27"/>
      <c r="O37" s="28">
        <f>'Cost Input'!$M37+'Cost Input'!$N37</f>
        <v>0</v>
      </c>
      <c r="P37" s="29"/>
      <c r="Q37" s="29"/>
      <c r="R37" s="1"/>
      <c r="S37" s="1"/>
      <c r="T37" s="1"/>
      <c r="U37" s="1"/>
      <c r="V37" s="1"/>
      <c r="W37" s="1"/>
      <c r="X37" s="1"/>
      <c r="Y37" s="1"/>
      <c r="Z37" s="1"/>
    </row>
    <row r="38" spans="1:26" ht="14.25" customHeight="1">
      <c r="A38" s="20"/>
      <c r="B38" s="21"/>
      <c r="C38" s="21"/>
      <c r="D38" s="22"/>
      <c r="E38" s="21"/>
      <c r="F38" s="162" t="e" cm="1">
        <f t="array" ref="F38">_xlfn.IFS(D38="Tech Bachelor - Still to be hired",5700,D38="Master - Still to be hired",8000,D38="Master in Eng - Still to be hired",8700,D38="PhD - Still to be hired",10500,D38="Tech Bachelor",5700,D38="Master",8000,D38="Master in Eng",8700,D38="PhD",10500)</f>
        <v>#N/A</v>
      </c>
      <c r="G38" s="23"/>
      <c r="H38" s="24" t="e">
        <f>'Cost Input'!$F38*'Cost Input'!$G38</f>
        <v>#N/A</v>
      </c>
      <c r="I38" s="23"/>
      <c r="J38" s="24" t="e">
        <f>'Cost Input'!$F38*'Cost Input'!$I38</f>
        <v>#N/A</v>
      </c>
      <c r="K38" s="25">
        <f>'Cost Input'!$G38+'Cost Input'!$I38</f>
        <v>0</v>
      </c>
      <c r="L38" s="26" t="e">
        <f>'Cost Input'!$H38+'Cost Input'!$J38</f>
        <v>#N/A</v>
      </c>
      <c r="M38" s="27"/>
      <c r="N38" s="27"/>
      <c r="O38" s="28">
        <f>'Cost Input'!$M38+'Cost Input'!$N38</f>
        <v>0</v>
      </c>
      <c r="P38" s="29"/>
      <c r="Q38" s="29"/>
      <c r="R38" s="1"/>
      <c r="S38" s="1"/>
      <c r="T38" s="1"/>
      <c r="U38" s="1"/>
      <c r="V38" s="1"/>
      <c r="W38" s="1"/>
      <c r="X38" s="1"/>
      <c r="Y38" s="1"/>
      <c r="Z38" s="1"/>
    </row>
    <row r="39" spans="1:26" ht="14.25" customHeight="1">
      <c r="A39" s="20"/>
      <c r="B39" s="21"/>
      <c r="C39" s="21"/>
      <c r="D39" s="22"/>
      <c r="E39" s="21"/>
      <c r="F39" s="162" t="e" cm="1">
        <f t="array" ref="F39">_xlfn.IFS(D39="Tech Bachelor - Still to be hired",5700,D39="Master - Still to be hired",8000,D39="Master in Eng - Still to be hired",8700,D39="PhD - Still to be hired",10500,D39="Tech Bachelor",5700,D39="Master",8000,D39="Master in Eng",8700,D39="PhD",10500)</f>
        <v>#N/A</v>
      </c>
      <c r="G39" s="23"/>
      <c r="H39" s="24" t="e">
        <f>'Cost Input'!$F39*'Cost Input'!$G39</f>
        <v>#N/A</v>
      </c>
      <c r="I39" s="23"/>
      <c r="J39" s="24" t="e">
        <f>'Cost Input'!$F39*'Cost Input'!$I39</f>
        <v>#N/A</v>
      </c>
      <c r="K39" s="25">
        <f>'Cost Input'!$G39+'Cost Input'!$I39</f>
        <v>0</v>
      </c>
      <c r="L39" s="26" t="e">
        <f>'Cost Input'!$H39+'Cost Input'!$J39</f>
        <v>#N/A</v>
      </c>
      <c r="M39" s="27"/>
      <c r="N39" s="27"/>
      <c r="O39" s="28">
        <f>'Cost Input'!$M39+'Cost Input'!$N39</f>
        <v>0</v>
      </c>
      <c r="P39" s="29"/>
      <c r="Q39" s="29"/>
      <c r="R39" s="1"/>
      <c r="S39" s="1"/>
      <c r="T39" s="1"/>
      <c r="U39" s="1"/>
      <c r="V39" s="1"/>
      <c r="W39" s="1"/>
      <c r="X39" s="1"/>
      <c r="Y39" s="1"/>
      <c r="Z39" s="1"/>
    </row>
    <row r="40" spans="1:26" ht="14.25" customHeight="1">
      <c r="A40" s="20"/>
      <c r="B40" s="21"/>
      <c r="C40" s="21"/>
      <c r="D40" s="22"/>
      <c r="E40" s="21"/>
      <c r="F40" s="162" t="e" cm="1">
        <f t="array" ref="F40">_xlfn.IFS(D40="Tech Bachelor - Still to be hired",5700,D40="Master - Still to be hired",8000,D40="Master in Eng - Still to be hired",8700,D40="PhD - Still to be hired",10500,D40="Tech Bachelor",5700,D40="Master",8000,D40="Master in Eng",8700,D40="PhD",10500)</f>
        <v>#N/A</v>
      </c>
      <c r="G40" s="23"/>
      <c r="H40" s="24" t="e">
        <f>'Cost Input'!$F40*'Cost Input'!$G40</f>
        <v>#N/A</v>
      </c>
      <c r="I40" s="23"/>
      <c r="J40" s="24" t="e">
        <f>'Cost Input'!$F40*'Cost Input'!$I40</f>
        <v>#N/A</v>
      </c>
      <c r="K40" s="25">
        <f>'Cost Input'!$G40+'Cost Input'!$I40</f>
        <v>0</v>
      </c>
      <c r="L40" s="26" t="e">
        <f>'Cost Input'!$H40+'Cost Input'!$J40</f>
        <v>#N/A</v>
      </c>
      <c r="M40" s="27"/>
      <c r="N40" s="27"/>
      <c r="O40" s="28">
        <f>'Cost Input'!$M40+'Cost Input'!$N40</f>
        <v>0</v>
      </c>
      <c r="P40" s="29"/>
      <c r="Q40" s="29"/>
      <c r="R40" s="1"/>
      <c r="S40" s="1"/>
      <c r="T40" s="1"/>
      <c r="U40" s="1"/>
      <c r="V40" s="1"/>
      <c r="W40" s="1"/>
      <c r="X40" s="1"/>
      <c r="Y40" s="1"/>
      <c r="Z40" s="1"/>
    </row>
    <row r="41" spans="1:26" ht="14.25" customHeight="1">
      <c r="A41" s="20"/>
      <c r="B41" s="21"/>
      <c r="C41" s="21"/>
      <c r="D41" s="22"/>
      <c r="E41" s="21"/>
      <c r="F41" s="162" t="e" cm="1">
        <f t="array" ref="F41">_xlfn.IFS(D41="Tech Bachelor - Still to be hired",5700,D41="Master - Still to be hired",8000,D41="Master in Eng - Still to be hired",8700,D41="PhD - Still to be hired",10500,D41="Tech Bachelor",5700,D41="Master",8000,D41="Master in Eng",8700,D41="PhD",10500)</f>
        <v>#N/A</v>
      </c>
      <c r="G41" s="23"/>
      <c r="H41" s="24" t="e">
        <f>'Cost Input'!$F41*'Cost Input'!$G41</f>
        <v>#N/A</v>
      </c>
      <c r="I41" s="23"/>
      <c r="J41" s="24" t="e">
        <f>'Cost Input'!$F41*'Cost Input'!$I41</f>
        <v>#N/A</v>
      </c>
      <c r="K41" s="25">
        <f>'Cost Input'!$G41+'Cost Input'!$I41</f>
        <v>0</v>
      </c>
      <c r="L41" s="26" t="e">
        <f>'Cost Input'!$H41+'Cost Input'!$J41</f>
        <v>#N/A</v>
      </c>
      <c r="M41" s="27"/>
      <c r="N41" s="27"/>
      <c r="O41" s="28">
        <f>'Cost Input'!$M41+'Cost Input'!$N41</f>
        <v>0</v>
      </c>
      <c r="P41" s="29"/>
      <c r="Q41" s="29"/>
      <c r="R41" s="1"/>
      <c r="S41" s="1"/>
      <c r="T41" s="1"/>
      <c r="U41" s="1"/>
      <c r="V41" s="1"/>
      <c r="W41" s="1"/>
      <c r="X41" s="1"/>
      <c r="Y41" s="1"/>
      <c r="Z41" s="1"/>
    </row>
    <row r="42" spans="1:26" ht="14.25" customHeight="1">
      <c r="A42" s="20"/>
      <c r="B42" s="21"/>
      <c r="C42" s="21"/>
      <c r="D42" s="22"/>
      <c r="E42" s="21"/>
      <c r="F42" s="162" t="e" cm="1">
        <f t="array" ref="F42">_xlfn.IFS(D42="Tech Bachelor - Still to be hired",5700,D42="Master - Still to be hired",8000,D42="Master in Eng - Still to be hired",8700,D42="PhD - Still to be hired",10500,D42="Tech Bachelor",5700,D42="Master",8000,D42="Master in Eng",8700,D42="PhD",10500)</f>
        <v>#N/A</v>
      </c>
      <c r="G42" s="23"/>
      <c r="H42" s="24" t="e">
        <f>'Cost Input'!$F42*'Cost Input'!$G42</f>
        <v>#N/A</v>
      </c>
      <c r="I42" s="23"/>
      <c r="J42" s="24" t="e">
        <f>'Cost Input'!$F42*'Cost Input'!$I42</f>
        <v>#N/A</v>
      </c>
      <c r="K42" s="25">
        <f>'Cost Input'!$G42+'Cost Input'!$I42</f>
        <v>0</v>
      </c>
      <c r="L42" s="26" t="e">
        <f>'Cost Input'!$H42+'Cost Input'!$J42</f>
        <v>#N/A</v>
      </c>
      <c r="M42" s="27"/>
      <c r="N42" s="27"/>
      <c r="O42" s="28">
        <f>'Cost Input'!$M42+'Cost Input'!$N42</f>
        <v>0</v>
      </c>
      <c r="P42" s="29"/>
      <c r="Q42" s="29"/>
      <c r="R42" s="1"/>
      <c r="S42" s="1"/>
      <c r="T42" s="1"/>
      <c r="U42" s="1"/>
      <c r="V42" s="1"/>
      <c r="W42" s="1"/>
      <c r="X42" s="1"/>
      <c r="Y42" s="1"/>
      <c r="Z42" s="1"/>
    </row>
    <row r="43" spans="1:26" ht="14.25" customHeight="1">
      <c r="A43" s="20"/>
      <c r="B43" s="21"/>
      <c r="C43" s="21"/>
      <c r="D43" s="22"/>
      <c r="E43" s="21"/>
      <c r="F43" s="162" t="e" cm="1">
        <f t="array" ref="F43">_xlfn.IFS(D43="Tech Bachelor - Still to be hired",5700,D43="Master - Still to be hired",8000,D43="Master in Eng - Still to be hired",8700,D43="PhD - Still to be hired",10500,D43="Tech Bachelor",5700,D43="Master",8000,D43="Master in Eng",8700,D43="PhD",10500)</f>
        <v>#N/A</v>
      </c>
      <c r="G43" s="23"/>
      <c r="H43" s="24" t="e">
        <f>'Cost Input'!$F43*'Cost Input'!$G43</f>
        <v>#N/A</v>
      </c>
      <c r="I43" s="23"/>
      <c r="J43" s="24" t="e">
        <f>'Cost Input'!$F43*'Cost Input'!$I43</f>
        <v>#N/A</v>
      </c>
      <c r="K43" s="25">
        <f>'Cost Input'!$G43+'Cost Input'!$I43</f>
        <v>0</v>
      </c>
      <c r="L43" s="26" t="e">
        <f>'Cost Input'!$H43+'Cost Input'!$J43</f>
        <v>#N/A</v>
      </c>
      <c r="M43" s="27"/>
      <c r="N43" s="27"/>
      <c r="O43" s="28">
        <f>'Cost Input'!$M43+'Cost Input'!$N43</f>
        <v>0</v>
      </c>
      <c r="P43" s="29"/>
      <c r="Q43" s="29"/>
      <c r="R43" s="1"/>
      <c r="S43" s="1"/>
      <c r="T43" s="1"/>
      <c r="U43" s="1"/>
      <c r="V43" s="1"/>
      <c r="W43" s="1"/>
      <c r="X43" s="1"/>
      <c r="Y43" s="1"/>
      <c r="Z43" s="1"/>
    </row>
    <row r="44" spans="1:26" ht="14.25" customHeight="1">
      <c r="A44" s="20"/>
      <c r="B44" s="21"/>
      <c r="C44" s="21"/>
      <c r="D44" s="22"/>
      <c r="E44" s="21"/>
      <c r="F44" s="162" t="e" cm="1">
        <f t="array" ref="F44">_xlfn.IFS(D44="Tech Bachelor - Still to be hired",5700,D44="Master - Still to be hired",8000,D44="Master in Eng - Still to be hired",8700,D44="PhD - Still to be hired",10500,D44="Tech Bachelor",5700,D44="Master",8000,D44="Master in Eng",8700,D44="PhD",10500)</f>
        <v>#N/A</v>
      </c>
      <c r="G44" s="23"/>
      <c r="H44" s="24" t="e">
        <f>'Cost Input'!$F44*'Cost Input'!$G44</f>
        <v>#N/A</v>
      </c>
      <c r="I44" s="23"/>
      <c r="J44" s="24" t="e">
        <f>'Cost Input'!$F44*'Cost Input'!$I44</f>
        <v>#N/A</v>
      </c>
      <c r="K44" s="25">
        <f>'Cost Input'!$G44+'Cost Input'!$I44</f>
        <v>0</v>
      </c>
      <c r="L44" s="26" t="e">
        <f>'Cost Input'!$H44+'Cost Input'!$J44</f>
        <v>#N/A</v>
      </c>
      <c r="M44" s="27"/>
      <c r="N44" s="27"/>
      <c r="O44" s="28">
        <f>'Cost Input'!$M44+'Cost Input'!$N44</f>
        <v>0</v>
      </c>
      <c r="P44" s="29"/>
      <c r="Q44" s="29"/>
      <c r="R44" s="1"/>
      <c r="S44" s="1"/>
      <c r="T44" s="1"/>
      <c r="U44" s="1"/>
      <c r="V44" s="1"/>
      <c r="W44" s="1"/>
      <c r="X44" s="1"/>
      <c r="Y44" s="1"/>
      <c r="Z44" s="1"/>
    </row>
    <row r="45" spans="1:26" ht="14.25" customHeight="1">
      <c r="A45" s="20"/>
      <c r="B45" s="21"/>
      <c r="C45" s="21"/>
      <c r="D45" s="22"/>
      <c r="E45" s="21"/>
      <c r="F45" s="162" t="e" cm="1">
        <f t="array" ref="F45">_xlfn.IFS(D45="Tech Bachelor - Still to be hired",5700,D45="Master - Still to be hired",8000,D45="Master in Eng - Still to be hired",8700,D45="PhD - Still to be hired",10500,D45="Tech Bachelor",5700,D45="Master",8000,D45="Master in Eng",8700,D45="PhD",10500)</f>
        <v>#N/A</v>
      </c>
      <c r="G45" s="23"/>
      <c r="H45" s="24" t="e">
        <f>'Cost Input'!$F45*'Cost Input'!$G45</f>
        <v>#N/A</v>
      </c>
      <c r="I45" s="23"/>
      <c r="J45" s="24" t="e">
        <f>'Cost Input'!$F45*'Cost Input'!$I45</f>
        <v>#N/A</v>
      </c>
      <c r="K45" s="25">
        <f>'Cost Input'!$G45+'Cost Input'!$I45</f>
        <v>0</v>
      </c>
      <c r="L45" s="26" t="e">
        <f>'Cost Input'!$H45+'Cost Input'!$J45</f>
        <v>#N/A</v>
      </c>
      <c r="M45" s="27"/>
      <c r="N45" s="27"/>
      <c r="O45" s="28">
        <f>'Cost Input'!$M45+'Cost Input'!$N45</f>
        <v>0</v>
      </c>
      <c r="P45" s="29"/>
      <c r="Q45" s="29"/>
      <c r="R45" s="1"/>
      <c r="S45" s="1"/>
      <c r="T45" s="1"/>
      <c r="U45" s="1"/>
      <c r="V45" s="1"/>
      <c r="W45" s="1"/>
      <c r="X45" s="1"/>
      <c r="Y45" s="1"/>
      <c r="Z45" s="1"/>
    </row>
    <row r="46" spans="1:26" ht="14.25" customHeight="1">
      <c r="A46" s="20"/>
      <c r="B46" s="21"/>
      <c r="C46" s="21"/>
      <c r="D46" s="22"/>
      <c r="E46" s="21"/>
      <c r="F46" s="162" t="e" cm="1">
        <f t="array" ref="F46">_xlfn.IFS(D46="Tech Bachelor - Still to be hired",5700,D46="Master - Still to be hired",8000,D46="Master in Eng - Still to be hired",8700,D46="PhD - Still to be hired",10500,D46="Tech Bachelor",5700,D46="Master",8000,D46="Master in Eng",8700,D46="PhD",10500)</f>
        <v>#N/A</v>
      </c>
      <c r="G46" s="23"/>
      <c r="H46" s="24" t="e">
        <f>'Cost Input'!$F46*'Cost Input'!$G46</f>
        <v>#N/A</v>
      </c>
      <c r="I46" s="23"/>
      <c r="J46" s="24" t="e">
        <f>'Cost Input'!$F46*'Cost Input'!$I46</f>
        <v>#N/A</v>
      </c>
      <c r="K46" s="25">
        <f>'Cost Input'!$G46+'Cost Input'!$I46</f>
        <v>0</v>
      </c>
      <c r="L46" s="26" t="e">
        <f>'Cost Input'!$H46+'Cost Input'!$J46</f>
        <v>#N/A</v>
      </c>
      <c r="M46" s="27"/>
      <c r="N46" s="27"/>
      <c r="O46" s="28">
        <f>'Cost Input'!$M46+'Cost Input'!$N46</f>
        <v>0</v>
      </c>
      <c r="P46" s="29"/>
      <c r="Q46" s="29"/>
      <c r="R46" s="1"/>
      <c r="S46" s="1"/>
      <c r="T46" s="1"/>
      <c r="U46" s="1"/>
      <c r="V46" s="1"/>
      <c r="W46" s="1"/>
      <c r="X46" s="1"/>
      <c r="Y46" s="1"/>
      <c r="Z46" s="1"/>
    </row>
    <row r="47" spans="1:26" ht="14.25" customHeight="1">
      <c r="A47" s="20"/>
      <c r="B47" s="21"/>
      <c r="C47" s="21"/>
      <c r="D47" s="22"/>
      <c r="E47" s="21"/>
      <c r="F47" s="162" t="e" cm="1">
        <f t="array" ref="F47">_xlfn.IFS(D47="Tech Bachelor - Still to be hired",5700,D47="Master - Still to be hired",8000,D47="Master in Eng - Still to be hired",8700,D47="PhD - Still to be hired",10500,D47="Tech Bachelor",5700,D47="Master",8000,D47="Master in Eng",8700,D47="PhD",10500)</f>
        <v>#N/A</v>
      </c>
      <c r="G47" s="23"/>
      <c r="H47" s="24" t="e">
        <f>'Cost Input'!$F47*'Cost Input'!$G47</f>
        <v>#N/A</v>
      </c>
      <c r="I47" s="23"/>
      <c r="J47" s="24" t="e">
        <f>'Cost Input'!$F47*'Cost Input'!$I47</f>
        <v>#N/A</v>
      </c>
      <c r="K47" s="25">
        <f>'Cost Input'!$G47+'Cost Input'!$I47</f>
        <v>0</v>
      </c>
      <c r="L47" s="26" t="e">
        <f>'Cost Input'!$H47+'Cost Input'!$J47</f>
        <v>#N/A</v>
      </c>
      <c r="M47" s="27"/>
      <c r="N47" s="27"/>
      <c r="O47" s="28">
        <f>'Cost Input'!$M47+'Cost Input'!$N47</f>
        <v>0</v>
      </c>
      <c r="P47" s="29"/>
      <c r="Q47" s="29"/>
      <c r="R47" s="1"/>
      <c r="S47" s="1"/>
      <c r="T47" s="1"/>
      <c r="U47" s="1"/>
      <c r="V47" s="1"/>
      <c r="W47" s="1"/>
      <c r="X47" s="1"/>
      <c r="Y47" s="1"/>
      <c r="Z47" s="1"/>
    </row>
    <row r="48" spans="1:26" ht="14.25" customHeight="1">
      <c r="A48" s="20"/>
      <c r="B48" s="21"/>
      <c r="C48" s="21"/>
      <c r="D48" s="22"/>
      <c r="E48" s="21"/>
      <c r="F48" s="162" t="e" cm="1">
        <f t="array" ref="F48">_xlfn.IFS(D48="Tech Bachelor - Still to be hired",5700,D48="Master - Still to be hired",8000,D48="Master in Eng - Still to be hired",8700,D48="PhD - Still to be hired",10500,D48="Tech Bachelor",5700,D48="Master",8000,D48="Master in Eng",8700,D48="PhD",10500)</f>
        <v>#N/A</v>
      </c>
      <c r="G48" s="23"/>
      <c r="H48" s="24" t="e">
        <f>'Cost Input'!$F48*'Cost Input'!$G48</f>
        <v>#N/A</v>
      </c>
      <c r="I48" s="23"/>
      <c r="J48" s="24" t="e">
        <f>'Cost Input'!$F48*'Cost Input'!$I48</f>
        <v>#N/A</v>
      </c>
      <c r="K48" s="25">
        <f>'Cost Input'!$G48+'Cost Input'!$I48</f>
        <v>0</v>
      </c>
      <c r="L48" s="26" t="e">
        <f>'Cost Input'!$H48+'Cost Input'!$J48</f>
        <v>#N/A</v>
      </c>
      <c r="M48" s="27"/>
      <c r="N48" s="27"/>
      <c r="O48" s="28">
        <f>'Cost Input'!$M48+'Cost Input'!$N48</f>
        <v>0</v>
      </c>
      <c r="P48" s="29"/>
      <c r="Q48" s="29"/>
      <c r="R48" s="1"/>
      <c r="S48" s="1"/>
      <c r="T48" s="1"/>
      <c r="U48" s="1"/>
      <c r="V48" s="1"/>
      <c r="W48" s="1"/>
      <c r="X48" s="1"/>
      <c r="Y48" s="1"/>
      <c r="Z48" s="1"/>
    </row>
    <row r="49" spans="1:26" ht="14.25" customHeight="1">
      <c r="A49" s="20"/>
      <c r="B49" s="21"/>
      <c r="C49" s="21"/>
      <c r="D49" s="22"/>
      <c r="E49" s="21"/>
      <c r="F49" s="162" t="e" cm="1">
        <f t="array" ref="F49">_xlfn.IFS(D49="Tech Bachelor - Still to be hired",5700,D49="Master - Still to be hired",8000,D49="Master in Eng - Still to be hired",8700,D49="PhD - Still to be hired",10500,D49="Tech Bachelor",5700,D49="Master",8000,D49="Master in Eng",8700,D49="PhD",10500)</f>
        <v>#N/A</v>
      </c>
      <c r="G49" s="23"/>
      <c r="H49" s="24" t="e">
        <f>'Cost Input'!$F49*'Cost Input'!$G49</f>
        <v>#N/A</v>
      </c>
      <c r="I49" s="23"/>
      <c r="J49" s="24" t="e">
        <f>'Cost Input'!$F49*'Cost Input'!$I49</f>
        <v>#N/A</v>
      </c>
      <c r="K49" s="25">
        <f>'Cost Input'!$G49+'Cost Input'!$I49</f>
        <v>0</v>
      </c>
      <c r="L49" s="26" t="e">
        <f>'Cost Input'!$H49+'Cost Input'!$J49</f>
        <v>#N/A</v>
      </c>
      <c r="M49" s="27"/>
      <c r="N49" s="27"/>
      <c r="O49" s="28">
        <f>'Cost Input'!$M49+'Cost Input'!$N49</f>
        <v>0</v>
      </c>
      <c r="P49" s="29"/>
      <c r="Q49" s="29"/>
      <c r="R49" s="1"/>
      <c r="S49" s="1"/>
      <c r="T49" s="1"/>
      <c r="U49" s="1"/>
      <c r="V49" s="1"/>
      <c r="W49" s="1"/>
      <c r="X49" s="1"/>
      <c r="Y49" s="1"/>
      <c r="Z49" s="1"/>
    </row>
    <row r="50" spans="1:26" ht="14.25" customHeight="1">
      <c r="A50" s="20"/>
      <c r="B50" s="21"/>
      <c r="C50" s="21"/>
      <c r="D50" s="22"/>
      <c r="E50" s="21"/>
      <c r="F50" s="162" t="e" cm="1">
        <f t="array" ref="F50">_xlfn.IFS(D50="Tech Bachelor - Still to be hired",5700,D50="Master - Still to be hired",8000,D50="Master in Eng - Still to be hired",8700,D50="PhD - Still to be hired",10500,D50="Tech Bachelor",5700,D50="Master",8000,D50="Master in Eng",8700,D50="PhD",10500)</f>
        <v>#N/A</v>
      </c>
      <c r="G50" s="23"/>
      <c r="H50" s="24" t="e">
        <f>'Cost Input'!$F50*'Cost Input'!$G50</f>
        <v>#N/A</v>
      </c>
      <c r="I50" s="23"/>
      <c r="J50" s="24" t="e">
        <f>'Cost Input'!$F50*'Cost Input'!$I50</f>
        <v>#N/A</v>
      </c>
      <c r="K50" s="25">
        <f>'Cost Input'!$G50+'Cost Input'!$I50</f>
        <v>0</v>
      </c>
      <c r="L50" s="26" t="e">
        <f>'Cost Input'!$H50+'Cost Input'!$J50</f>
        <v>#N/A</v>
      </c>
      <c r="M50" s="27"/>
      <c r="N50" s="27"/>
      <c r="O50" s="28">
        <f>'Cost Input'!$M50+'Cost Input'!$N50</f>
        <v>0</v>
      </c>
      <c r="P50" s="29"/>
      <c r="Q50" s="29"/>
      <c r="R50" s="1"/>
      <c r="S50" s="1"/>
      <c r="T50" s="1"/>
      <c r="U50" s="1"/>
      <c r="V50" s="1"/>
      <c r="W50" s="1"/>
      <c r="X50" s="1"/>
      <c r="Y50" s="1"/>
      <c r="Z50" s="1"/>
    </row>
    <row r="51" spans="1:26" ht="14.25" customHeight="1">
      <c r="A51" s="20"/>
      <c r="B51" s="21"/>
      <c r="C51" s="21"/>
      <c r="D51" s="22"/>
      <c r="E51" s="21"/>
      <c r="F51" s="162" t="e" cm="1">
        <f t="array" ref="F51">_xlfn.IFS(D51="Tech Bachelor - Still to be hired",5700,D51="Master - Still to be hired",8000,D51="Master in Eng - Still to be hired",8700,D51="PhD - Still to be hired",10500,D51="Tech Bachelor",5700,D51="Master",8000,D51="Master in Eng",8700,D51="PhD",10500)</f>
        <v>#N/A</v>
      </c>
      <c r="G51" s="23"/>
      <c r="H51" s="24" t="e">
        <f>'Cost Input'!$F51*'Cost Input'!$G51</f>
        <v>#N/A</v>
      </c>
      <c r="I51" s="23"/>
      <c r="J51" s="24" t="e">
        <f>'Cost Input'!$F51*'Cost Input'!$I51</f>
        <v>#N/A</v>
      </c>
      <c r="K51" s="25">
        <f>'Cost Input'!$G51+'Cost Input'!$I51</f>
        <v>0</v>
      </c>
      <c r="L51" s="26" t="e">
        <f>'Cost Input'!$H51+'Cost Input'!$J51</f>
        <v>#N/A</v>
      </c>
      <c r="M51" s="27"/>
      <c r="N51" s="27"/>
      <c r="O51" s="28">
        <f>'Cost Input'!$M51+'Cost Input'!$N51</f>
        <v>0</v>
      </c>
      <c r="P51" s="29"/>
      <c r="Q51" s="29"/>
      <c r="R51" s="1"/>
      <c r="S51" s="1"/>
      <c r="T51" s="1"/>
      <c r="U51" s="1"/>
      <c r="V51" s="1"/>
      <c r="W51" s="1"/>
      <c r="X51" s="1"/>
      <c r="Y51" s="1"/>
      <c r="Z51" s="1"/>
    </row>
    <row r="52" spans="1:26" ht="14.25" customHeight="1">
      <c r="A52" s="20"/>
      <c r="B52" s="21"/>
      <c r="C52" s="21"/>
      <c r="D52" s="22"/>
      <c r="E52" s="21"/>
      <c r="F52" s="162" t="e" cm="1">
        <f t="array" ref="F52">_xlfn.IFS(D52="Tech Bachelor - Still to be hired",5700,D52="Master - Still to be hired",8000,D52="Master in Eng - Still to be hired",8700,D52="PhD - Still to be hired",10500,D52="Tech Bachelor",5700,D52="Master",8000,D52="Master in Eng",8700,D52="PhD",10500)</f>
        <v>#N/A</v>
      </c>
      <c r="G52" s="23"/>
      <c r="H52" s="24" t="e">
        <f>'Cost Input'!$F52*'Cost Input'!$G52</f>
        <v>#N/A</v>
      </c>
      <c r="I52" s="23"/>
      <c r="J52" s="24" t="e">
        <f>'Cost Input'!$F52*'Cost Input'!$I52</f>
        <v>#N/A</v>
      </c>
      <c r="K52" s="25">
        <f>'Cost Input'!$G52+'Cost Input'!$I52</f>
        <v>0</v>
      </c>
      <c r="L52" s="26" t="e">
        <f>'Cost Input'!$H52+'Cost Input'!$J52</f>
        <v>#N/A</v>
      </c>
      <c r="M52" s="27"/>
      <c r="N52" s="27"/>
      <c r="O52" s="28">
        <f>'Cost Input'!$M52+'Cost Input'!$N52</f>
        <v>0</v>
      </c>
      <c r="P52" s="29"/>
      <c r="Q52" s="29"/>
      <c r="R52" s="1"/>
      <c r="S52" s="1"/>
      <c r="T52" s="1"/>
      <c r="U52" s="1"/>
      <c r="V52" s="1"/>
      <c r="W52" s="1"/>
      <c r="X52" s="1"/>
      <c r="Y52" s="1"/>
      <c r="Z52" s="1"/>
    </row>
    <row r="53" spans="1:26" ht="14.25" customHeight="1">
      <c r="A53" s="20"/>
      <c r="B53" s="21"/>
      <c r="C53" s="21"/>
      <c r="D53" s="22"/>
      <c r="E53" s="21"/>
      <c r="F53" s="162" t="e" cm="1">
        <f t="array" ref="F53">_xlfn.IFS(D53="Tech Bachelor - Still to be hired",5700,D53="Master - Still to be hired",8000,D53="Master in Eng - Still to be hired",8700,D53="PhD - Still to be hired",10500,D53="Tech Bachelor",5700,D53="Master",8000,D53="Master in Eng",8700,D53="PhD",10500)</f>
        <v>#N/A</v>
      </c>
      <c r="G53" s="23"/>
      <c r="H53" s="24" t="e">
        <f>'Cost Input'!$F53*'Cost Input'!$G53</f>
        <v>#N/A</v>
      </c>
      <c r="I53" s="23"/>
      <c r="J53" s="24" t="e">
        <f>'Cost Input'!$F53*'Cost Input'!$I53</f>
        <v>#N/A</v>
      </c>
      <c r="K53" s="25">
        <f>'Cost Input'!$G53+'Cost Input'!$I53</f>
        <v>0</v>
      </c>
      <c r="L53" s="26" t="e">
        <f>'Cost Input'!$H53+'Cost Input'!$J53</f>
        <v>#N/A</v>
      </c>
      <c r="M53" s="27"/>
      <c r="N53" s="27"/>
      <c r="O53" s="28">
        <f>'Cost Input'!$M53+'Cost Input'!$N53</f>
        <v>0</v>
      </c>
      <c r="P53" s="29"/>
      <c r="Q53" s="29"/>
      <c r="R53" s="1"/>
      <c r="S53" s="1"/>
      <c r="T53" s="1"/>
      <c r="U53" s="1"/>
      <c r="V53" s="1"/>
      <c r="W53" s="1"/>
      <c r="X53" s="1"/>
      <c r="Y53" s="1"/>
      <c r="Z53" s="1"/>
    </row>
    <row r="54" spans="1:26" ht="14.25" customHeight="1">
      <c r="A54" s="20"/>
      <c r="B54" s="21"/>
      <c r="C54" s="21"/>
      <c r="D54" s="22"/>
      <c r="E54" s="21"/>
      <c r="F54" s="162" t="e" cm="1">
        <f t="array" ref="F54">_xlfn.IFS(D54="Tech Bachelor - Still to be hired",5700,D54="Master - Still to be hired",8000,D54="Master in Eng - Still to be hired",8700,D54="PhD - Still to be hired",10500,D54="Tech Bachelor",5700,D54="Master",8000,D54="Master in Eng",8700,D54="PhD",10500)</f>
        <v>#N/A</v>
      </c>
      <c r="G54" s="23"/>
      <c r="H54" s="24" t="e">
        <f>'Cost Input'!$F54*'Cost Input'!$G54</f>
        <v>#N/A</v>
      </c>
      <c r="I54" s="23"/>
      <c r="J54" s="24" t="e">
        <f>'Cost Input'!$F54*'Cost Input'!$I54</f>
        <v>#N/A</v>
      </c>
      <c r="K54" s="25">
        <f>'Cost Input'!$G54+'Cost Input'!$I54</f>
        <v>0</v>
      </c>
      <c r="L54" s="26" t="e">
        <f>'Cost Input'!$H54+'Cost Input'!$J54</f>
        <v>#N/A</v>
      </c>
      <c r="M54" s="27"/>
      <c r="N54" s="27"/>
      <c r="O54" s="28">
        <f>'Cost Input'!$M54+'Cost Input'!$N54</f>
        <v>0</v>
      </c>
      <c r="P54" s="29"/>
      <c r="Q54" s="29"/>
      <c r="R54" s="1"/>
      <c r="S54" s="1"/>
      <c r="T54" s="1"/>
      <c r="U54" s="1"/>
      <c r="V54" s="1"/>
      <c r="W54" s="1"/>
      <c r="X54" s="1"/>
      <c r="Y54" s="1"/>
      <c r="Z54" s="1"/>
    </row>
    <row r="55" spans="1:26" ht="14.25" customHeight="1">
      <c r="A55" s="20"/>
      <c r="B55" s="21"/>
      <c r="C55" s="21"/>
      <c r="D55" s="22"/>
      <c r="E55" s="21"/>
      <c r="F55" s="162" t="e" cm="1">
        <f t="array" ref="F55">_xlfn.IFS(D55="Tech Bachelor - Still to be hired",5700,D55="Master - Still to be hired",8000,D55="Master in Eng - Still to be hired",8700,D55="PhD - Still to be hired",10500,D55="Tech Bachelor",5700,D55="Master",8000,D55="Master in Eng",8700,D55="PhD",10500)</f>
        <v>#N/A</v>
      </c>
      <c r="G55" s="23"/>
      <c r="H55" s="24" t="e">
        <f>'Cost Input'!$F55*'Cost Input'!$G55</f>
        <v>#N/A</v>
      </c>
      <c r="I55" s="23"/>
      <c r="J55" s="24" t="e">
        <f>'Cost Input'!$F55*'Cost Input'!$I55</f>
        <v>#N/A</v>
      </c>
      <c r="K55" s="25">
        <f>'Cost Input'!$G55+'Cost Input'!$I55</f>
        <v>0</v>
      </c>
      <c r="L55" s="26" t="e">
        <f>'Cost Input'!$H55+'Cost Input'!$J55</f>
        <v>#N/A</v>
      </c>
      <c r="M55" s="27"/>
      <c r="N55" s="27"/>
      <c r="O55" s="28">
        <f>'Cost Input'!$M55+'Cost Input'!$N55</f>
        <v>0</v>
      </c>
      <c r="P55" s="29"/>
      <c r="Q55" s="29"/>
      <c r="R55" s="1"/>
      <c r="S55" s="1"/>
      <c r="T55" s="1"/>
      <c r="U55" s="1"/>
      <c r="V55" s="1"/>
      <c r="W55" s="1"/>
      <c r="X55" s="1"/>
      <c r="Y55" s="1"/>
      <c r="Z55" s="1"/>
    </row>
    <row r="56" spans="1:26" ht="14.25" customHeight="1">
      <c r="A56" s="20"/>
      <c r="B56" s="21"/>
      <c r="C56" s="21"/>
      <c r="D56" s="22"/>
      <c r="E56" s="21"/>
      <c r="F56" s="162" t="e" cm="1">
        <f t="array" ref="F56">_xlfn.IFS(D56="Tech Bachelor - Still to be hired",5700,D56="Master - Still to be hired",8000,D56="Master in Eng - Still to be hired",8700,D56="PhD - Still to be hired",10500,D56="Tech Bachelor",5700,D56="Master",8000,D56="Master in Eng",8700,D56="PhD",10500)</f>
        <v>#N/A</v>
      </c>
      <c r="G56" s="23"/>
      <c r="H56" s="24" t="e">
        <f>'Cost Input'!$F56*'Cost Input'!$G56</f>
        <v>#N/A</v>
      </c>
      <c r="I56" s="23"/>
      <c r="J56" s="24" t="e">
        <f>'Cost Input'!$F56*'Cost Input'!$I56</f>
        <v>#N/A</v>
      </c>
      <c r="K56" s="25">
        <f>'Cost Input'!$G56+'Cost Input'!$I56</f>
        <v>0</v>
      </c>
      <c r="L56" s="26" t="e">
        <f>'Cost Input'!$H56+'Cost Input'!$J56</f>
        <v>#N/A</v>
      </c>
      <c r="M56" s="27"/>
      <c r="N56" s="27"/>
      <c r="O56" s="28">
        <f>'Cost Input'!$M56+'Cost Input'!$N56</f>
        <v>0</v>
      </c>
      <c r="P56" s="29"/>
      <c r="Q56" s="29"/>
      <c r="R56" s="1"/>
      <c r="S56" s="1"/>
      <c r="T56" s="1"/>
      <c r="U56" s="1"/>
      <c r="V56" s="1"/>
      <c r="W56" s="1"/>
      <c r="X56" s="1"/>
      <c r="Y56" s="1"/>
      <c r="Z56" s="1"/>
    </row>
    <row r="57" spans="1:26" ht="14.25" customHeight="1">
      <c r="A57" s="20"/>
      <c r="B57" s="21"/>
      <c r="C57" s="21"/>
      <c r="D57" s="22"/>
      <c r="E57" s="21"/>
      <c r="F57" s="162" t="e" cm="1">
        <f t="array" ref="F57">_xlfn.IFS(D57="Tech Bachelor - Still to be hired",5700,D57="Master - Still to be hired",8000,D57="Master in Eng - Still to be hired",8700,D57="PhD - Still to be hired",10500,D57="Tech Bachelor",5700,D57="Master",8000,D57="Master in Eng",8700,D57="PhD",10500)</f>
        <v>#N/A</v>
      </c>
      <c r="G57" s="23"/>
      <c r="H57" s="24" t="e">
        <f>'Cost Input'!$F57*'Cost Input'!$G57</f>
        <v>#N/A</v>
      </c>
      <c r="I57" s="23"/>
      <c r="J57" s="24" t="e">
        <f>'Cost Input'!$F57*'Cost Input'!$I57</f>
        <v>#N/A</v>
      </c>
      <c r="K57" s="25">
        <f>'Cost Input'!$G57+'Cost Input'!$I57</f>
        <v>0</v>
      </c>
      <c r="L57" s="26" t="e">
        <f>'Cost Input'!$H57+'Cost Input'!$J57</f>
        <v>#N/A</v>
      </c>
      <c r="M57" s="27"/>
      <c r="N57" s="27"/>
      <c r="O57" s="28">
        <f>'Cost Input'!$M57+'Cost Input'!$N57</f>
        <v>0</v>
      </c>
      <c r="P57" s="29"/>
      <c r="Q57" s="29"/>
      <c r="R57" s="1"/>
      <c r="S57" s="1"/>
      <c r="T57" s="1"/>
      <c r="U57" s="1"/>
      <c r="V57" s="1"/>
      <c r="W57" s="1"/>
      <c r="X57" s="1"/>
      <c r="Y57" s="1"/>
      <c r="Z57" s="1"/>
    </row>
    <row r="58" spans="1:26" ht="14.25" customHeight="1">
      <c r="A58" s="20"/>
      <c r="B58" s="21"/>
      <c r="C58" s="21"/>
      <c r="D58" s="22"/>
      <c r="E58" s="21"/>
      <c r="F58" s="162" t="e" cm="1">
        <f t="array" ref="F58">_xlfn.IFS(D58="Tech Bachelor - Still to be hired",5700,D58="Master - Still to be hired",8000,D58="Master in Eng - Still to be hired",8700,D58="PhD - Still to be hired",10500,D58="Tech Bachelor",5700,D58="Master",8000,D58="Master in Eng",8700,D58="PhD",10500)</f>
        <v>#N/A</v>
      </c>
      <c r="G58" s="23"/>
      <c r="H58" s="24" t="e">
        <f>'Cost Input'!$F58*'Cost Input'!$G58</f>
        <v>#N/A</v>
      </c>
      <c r="I58" s="23"/>
      <c r="J58" s="24" t="e">
        <f>'Cost Input'!$F58*'Cost Input'!$I58</f>
        <v>#N/A</v>
      </c>
      <c r="K58" s="25">
        <f>'Cost Input'!$G58+'Cost Input'!$I58</f>
        <v>0</v>
      </c>
      <c r="L58" s="26" t="e">
        <f>'Cost Input'!$H58+'Cost Input'!$J58</f>
        <v>#N/A</v>
      </c>
      <c r="M58" s="27"/>
      <c r="N58" s="27"/>
      <c r="O58" s="28">
        <f>'Cost Input'!$M58+'Cost Input'!$N58</f>
        <v>0</v>
      </c>
      <c r="P58" s="29"/>
      <c r="Q58" s="29"/>
      <c r="R58" s="1"/>
      <c r="S58" s="1"/>
      <c r="T58" s="1"/>
      <c r="U58" s="1"/>
      <c r="V58" s="1"/>
      <c r="W58" s="1"/>
      <c r="X58" s="1"/>
      <c r="Y58" s="1"/>
      <c r="Z58" s="1"/>
    </row>
    <row r="59" spans="1:26" ht="14.25" customHeight="1">
      <c r="A59" s="20"/>
      <c r="B59" s="21"/>
      <c r="C59" s="21"/>
      <c r="D59" s="22"/>
      <c r="E59" s="21"/>
      <c r="F59" s="162" t="e" cm="1">
        <f t="array" ref="F59">_xlfn.IFS(D59="Tech Bachelor - Still to be hired",5700,D59="Master - Still to be hired",8000,D59="Master in Eng - Still to be hired",8700,D59="PhD - Still to be hired",10500,D59="Tech Bachelor",5700,D59="Master",8000,D59="Master in Eng",8700,D59="PhD",10500)</f>
        <v>#N/A</v>
      </c>
      <c r="G59" s="23"/>
      <c r="H59" s="24" t="e">
        <f>'Cost Input'!$F59*'Cost Input'!$G59</f>
        <v>#N/A</v>
      </c>
      <c r="I59" s="23"/>
      <c r="J59" s="24" t="e">
        <f>'Cost Input'!$F59*'Cost Input'!$I59</f>
        <v>#N/A</v>
      </c>
      <c r="K59" s="25">
        <f>'Cost Input'!$G59+'Cost Input'!$I59</f>
        <v>0</v>
      </c>
      <c r="L59" s="26" t="e">
        <f>'Cost Input'!$H59+'Cost Input'!$J59</f>
        <v>#N/A</v>
      </c>
      <c r="M59" s="27"/>
      <c r="N59" s="27"/>
      <c r="O59" s="28">
        <f>'Cost Input'!$M59+'Cost Input'!$N59</f>
        <v>0</v>
      </c>
      <c r="P59" s="29"/>
      <c r="Q59" s="29"/>
      <c r="R59" s="1"/>
      <c r="S59" s="1"/>
      <c r="T59" s="1"/>
      <c r="U59" s="1"/>
      <c r="V59" s="1"/>
      <c r="W59" s="1"/>
      <c r="X59" s="1"/>
      <c r="Y59" s="1"/>
      <c r="Z59" s="1"/>
    </row>
    <row r="60" spans="1:26" ht="14.25" customHeight="1">
      <c r="A60" s="20"/>
      <c r="B60" s="21"/>
      <c r="C60" s="21"/>
      <c r="D60" s="22"/>
      <c r="E60" s="21"/>
      <c r="F60" s="162" t="e" cm="1">
        <f t="array" ref="F60">_xlfn.IFS(D60="Tech Bachelor - Still to be hired",5700,D60="Master - Still to be hired",8000,D60="Master in Eng - Still to be hired",8700,D60="PhD - Still to be hired",10500,D60="Tech Bachelor",5700,D60="Master",8000,D60="Master in Eng",8700,D60="PhD",10500)</f>
        <v>#N/A</v>
      </c>
      <c r="G60" s="23"/>
      <c r="H60" s="24" t="e">
        <f>'Cost Input'!$F60*'Cost Input'!$G60</f>
        <v>#N/A</v>
      </c>
      <c r="I60" s="23"/>
      <c r="J60" s="24" t="e">
        <f>'Cost Input'!$F60*'Cost Input'!$I60</f>
        <v>#N/A</v>
      </c>
      <c r="K60" s="25">
        <f>'Cost Input'!$G60+'Cost Input'!$I60</f>
        <v>0</v>
      </c>
      <c r="L60" s="26" t="e">
        <f>'Cost Input'!$H60+'Cost Input'!$J60</f>
        <v>#N/A</v>
      </c>
      <c r="M60" s="27"/>
      <c r="N60" s="27"/>
      <c r="O60" s="28">
        <f>'Cost Input'!$M60+'Cost Input'!$N60</f>
        <v>0</v>
      </c>
      <c r="P60" s="29"/>
      <c r="Q60" s="29"/>
      <c r="R60" s="1"/>
      <c r="S60" s="1"/>
      <c r="T60" s="1"/>
      <c r="U60" s="1"/>
      <c r="V60" s="1"/>
      <c r="W60" s="1"/>
      <c r="X60" s="1"/>
      <c r="Y60" s="1"/>
      <c r="Z60" s="1"/>
    </row>
    <row r="61" spans="1:26" ht="14.25" customHeight="1">
      <c r="A61" s="20"/>
      <c r="B61" s="21"/>
      <c r="C61" s="21"/>
      <c r="D61" s="22"/>
      <c r="E61" s="21"/>
      <c r="F61" s="162" t="e" cm="1">
        <f t="array" ref="F61">_xlfn.IFS(D61="Tech Bachelor - Still to be hired",5700,D61="Master - Still to be hired",8000,D61="Master in Eng - Still to be hired",8700,D61="PhD - Still to be hired",10500,D61="Tech Bachelor",5700,D61="Master",8000,D61="Master in Eng",8700,D61="PhD",10500)</f>
        <v>#N/A</v>
      </c>
      <c r="G61" s="23"/>
      <c r="H61" s="24" t="e">
        <f>'Cost Input'!$F61*'Cost Input'!$G61</f>
        <v>#N/A</v>
      </c>
      <c r="I61" s="23"/>
      <c r="J61" s="24" t="e">
        <f>'Cost Input'!$F61*'Cost Input'!$I61</f>
        <v>#N/A</v>
      </c>
      <c r="K61" s="25">
        <f>'Cost Input'!$G61+'Cost Input'!$I61</f>
        <v>0</v>
      </c>
      <c r="L61" s="26" t="e">
        <f>'Cost Input'!$H61+'Cost Input'!$J61</f>
        <v>#N/A</v>
      </c>
      <c r="M61" s="27"/>
      <c r="N61" s="27"/>
      <c r="O61" s="28">
        <f>'Cost Input'!$M61+'Cost Input'!$N61</f>
        <v>0</v>
      </c>
      <c r="P61" s="29"/>
      <c r="Q61" s="29"/>
      <c r="R61" s="1"/>
      <c r="S61" s="1"/>
      <c r="T61" s="1"/>
      <c r="U61" s="1"/>
      <c r="V61" s="1"/>
      <c r="W61" s="1"/>
      <c r="X61" s="1"/>
      <c r="Y61" s="1"/>
      <c r="Z61" s="1"/>
    </row>
    <row r="62" spans="1:26" ht="14.25" customHeight="1">
      <c r="A62" s="20"/>
      <c r="B62" s="21"/>
      <c r="C62" s="21"/>
      <c r="D62" s="22"/>
      <c r="E62" s="21"/>
      <c r="F62" s="162" t="e" cm="1">
        <f t="array" ref="F62">_xlfn.IFS(D62="Tech Bachelor - Still to be hired",5700,D62="Master - Still to be hired",8000,D62="Master in Eng - Still to be hired",8700,D62="PhD - Still to be hired",10500,D62="Tech Bachelor",5700,D62="Master",8000,D62="Master in Eng",8700,D62="PhD",10500)</f>
        <v>#N/A</v>
      </c>
      <c r="G62" s="23"/>
      <c r="H62" s="24" t="e">
        <f>'Cost Input'!$F62*'Cost Input'!$G62</f>
        <v>#N/A</v>
      </c>
      <c r="I62" s="23"/>
      <c r="J62" s="24" t="e">
        <f>'Cost Input'!$F62*'Cost Input'!$I62</f>
        <v>#N/A</v>
      </c>
      <c r="K62" s="25">
        <f>'Cost Input'!$G62+'Cost Input'!$I62</f>
        <v>0</v>
      </c>
      <c r="L62" s="26" t="e">
        <f>'Cost Input'!$H62+'Cost Input'!$J62</f>
        <v>#N/A</v>
      </c>
      <c r="M62" s="27"/>
      <c r="N62" s="27"/>
      <c r="O62" s="28">
        <f>'Cost Input'!$M62+'Cost Input'!$N62</f>
        <v>0</v>
      </c>
      <c r="P62" s="29"/>
      <c r="Q62" s="29"/>
      <c r="R62" s="1"/>
      <c r="S62" s="1"/>
      <c r="T62" s="1"/>
      <c r="U62" s="1"/>
      <c r="V62" s="1"/>
      <c r="W62" s="1"/>
      <c r="X62" s="1"/>
      <c r="Y62" s="1"/>
      <c r="Z62" s="1"/>
    </row>
    <row r="63" spans="1:26" ht="14.25" customHeight="1">
      <c r="A63" s="20"/>
      <c r="B63" s="21"/>
      <c r="C63" s="21"/>
      <c r="D63" s="22"/>
      <c r="E63" s="21"/>
      <c r="F63" s="162" t="e" cm="1">
        <f t="array" ref="F63">_xlfn.IFS(D63="Tech Bachelor - Still to be hired",5700,D63="Master - Still to be hired",8000,D63="Master in Eng - Still to be hired",8700,D63="PhD - Still to be hired",10500,D63="Tech Bachelor",5700,D63="Master",8000,D63="Master in Eng",8700,D63="PhD",10500)</f>
        <v>#N/A</v>
      </c>
      <c r="G63" s="23"/>
      <c r="H63" s="24" t="e">
        <f>'Cost Input'!$F63*'Cost Input'!$G63</f>
        <v>#N/A</v>
      </c>
      <c r="I63" s="23"/>
      <c r="J63" s="24" t="e">
        <f>'Cost Input'!$F63*'Cost Input'!$I63</f>
        <v>#N/A</v>
      </c>
      <c r="K63" s="25">
        <f>'Cost Input'!$G63+'Cost Input'!$I63</f>
        <v>0</v>
      </c>
      <c r="L63" s="26" t="e">
        <f>'Cost Input'!$H63+'Cost Input'!$J63</f>
        <v>#N/A</v>
      </c>
      <c r="M63" s="27"/>
      <c r="N63" s="27"/>
      <c r="O63" s="28">
        <f>'Cost Input'!$M63+'Cost Input'!$N63</f>
        <v>0</v>
      </c>
      <c r="P63" s="29"/>
      <c r="Q63" s="29"/>
      <c r="R63" s="1"/>
      <c r="S63" s="1"/>
      <c r="T63" s="1"/>
      <c r="U63" s="1"/>
      <c r="V63" s="1"/>
      <c r="W63" s="1"/>
      <c r="X63" s="1"/>
      <c r="Y63" s="1"/>
      <c r="Z63" s="1"/>
    </row>
    <row r="64" spans="1:26" ht="14.25" customHeight="1">
      <c r="A64" s="20"/>
      <c r="B64" s="21"/>
      <c r="C64" s="21"/>
      <c r="D64" s="22"/>
      <c r="E64" s="21"/>
      <c r="F64" s="162" t="e" cm="1">
        <f t="array" ref="F64">_xlfn.IFS(D64="Tech Bachelor - Still to be hired",5700,D64="Master - Still to be hired",8000,D64="Master in Eng - Still to be hired",8700,D64="PhD - Still to be hired",10500,D64="Tech Bachelor",5700,D64="Master",8000,D64="Master in Eng",8700,D64="PhD",10500)</f>
        <v>#N/A</v>
      </c>
      <c r="G64" s="23"/>
      <c r="H64" s="24" t="e">
        <f>'Cost Input'!$F64*'Cost Input'!$G64</f>
        <v>#N/A</v>
      </c>
      <c r="I64" s="23"/>
      <c r="J64" s="24" t="e">
        <f>'Cost Input'!$F64*'Cost Input'!$I64</f>
        <v>#N/A</v>
      </c>
      <c r="K64" s="25">
        <f>'Cost Input'!$G64+'Cost Input'!$I64</f>
        <v>0</v>
      </c>
      <c r="L64" s="26" t="e">
        <f>'Cost Input'!$H64+'Cost Input'!$J64</f>
        <v>#N/A</v>
      </c>
      <c r="M64" s="27"/>
      <c r="N64" s="27"/>
      <c r="O64" s="28">
        <f>'Cost Input'!$M64+'Cost Input'!$N64</f>
        <v>0</v>
      </c>
      <c r="P64" s="29"/>
      <c r="Q64" s="29"/>
      <c r="R64" s="1"/>
      <c r="S64" s="1"/>
      <c r="T64" s="1"/>
      <c r="U64" s="1"/>
      <c r="V64" s="1"/>
      <c r="W64" s="1"/>
      <c r="X64" s="1"/>
      <c r="Y64" s="1"/>
      <c r="Z64" s="1"/>
    </row>
    <row r="65" spans="1:26" ht="14.25" customHeight="1">
      <c r="A65" s="20"/>
      <c r="B65" s="21"/>
      <c r="C65" s="21"/>
      <c r="D65" s="22"/>
      <c r="E65" s="21"/>
      <c r="F65" s="162" t="e" cm="1">
        <f t="array" ref="F65">_xlfn.IFS(D65="Tech Bachelor - Still to be hired",5700,D65="Master - Still to be hired",8000,D65="Master in Eng - Still to be hired",8700,D65="PhD - Still to be hired",10500,D65="Tech Bachelor",5700,D65="Master",8000,D65="Master in Eng",8700,D65="PhD",10500)</f>
        <v>#N/A</v>
      </c>
      <c r="G65" s="23"/>
      <c r="H65" s="24" t="e">
        <f>'Cost Input'!$F65*'Cost Input'!$G65</f>
        <v>#N/A</v>
      </c>
      <c r="I65" s="23"/>
      <c r="J65" s="24" t="e">
        <f>'Cost Input'!$F65*'Cost Input'!$I65</f>
        <v>#N/A</v>
      </c>
      <c r="K65" s="25">
        <f>'Cost Input'!$G65+'Cost Input'!$I65</f>
        <v>0</v>
      </c>
      <c r="L65" s="26" t="e">
        <f>'Cost Input'!$H65+'Cost Input'!$J65</f>
        <v>#N/A</v>
      </c>
      <c r="M65" s="27"/>
      <c r="N65" s="27"/>
      <c r="O65" s="28">
        <f>'Cost Input'!$M65+'Cost Input'!$N65</f>
        <v>0</v>
      </c>
      <c r="P65" s="29"/>
      <c r="Q65" s="29"/>
      <c r="R65" s="1"/>
      <c r="S65" s="1"/>
      <c r="T65" s="1"/>
      <c r="U65" s="1"/>
      <c r="V65" s="1"/>
      <c r="W65" s="1"/>
      <c r="X65" s="1"/>
      <c r="Y65" s="1"/>
      <c r="Z65" s="1"/>
    </row>
    <row r="66" spans="1:26" ht="14.25" customHeight="1">
      <c r="A66" s="20"/>
      <c r="B66" s="21"/>
      <c r="C66" s="21"/>
      <c r="D66" s="22"/>
      <c r="E66" s="21"/>
      <c r="F66" s="162" t="e" cm="1">
        <f t="array" ref="F66">_xlfn.IFS(D66="Tech Bachelor - Still to be hired",5700,D66="Master - Still to be hired",8000,D66="Master in Eng - Still to be hired",8700,D66="PhD - Still to be hired",10500,D66="Tech Bachelor",5700,D66="Master",8000,D66="Master in Eng",8700,D66="PhD",10500)</f>
        <v>#N/A</v>
      </c>
      <c r="G66" s="23"/>
      <c r="H66" s="24" t="e">
        <f>'Cost Input'!$F66*'Cost Input'!$G66</f>
        <v>#N/A</v>
      </c>
      <c r="I66" s="23"/>
      <c r="J66" s="24" t="e">
        <f>'Cost Input'!$F66*'Cost Input'!$I66</f>
        <v>#N/A</v>
      </c>
      <c r="K66" s="25">
        <f>'Cost Input'!$G66+'Cost Input'!$I66</f>
        <v>0</v>
      </c>
      <c r="L66" s="26" t="e">
        <f>'Cost Input'!$H66+'Cost Input'!$J66</f>
        <v>#N/A</v>
      </c>
      <c r="M66" s="27"/>
      <c r="N66" s="27"/>
      <c r="O66" s="28">
        <f>'Cost Input'!$M66+'Cost Input'!$N66</f>
        <v>0</v>
      </c>
      <c r="P66" s="29"/>
      <c r="Q66" s="29"/>
      <c r="R66" s="1"/>
      <c r="S66" s="1"/>
      <c r="T66" s="1"/>
      <c r="U66" s="1"/>
      <c r="V66" s="1"/>
      <c r="W66" s="1"/>
      <c r="X66" s="1"/>
      <c r="Y66" s="1"/>
      <c r="Z66" s="1"/>
    </row>
    <row r="67" spans="1:26" ht="14.25" customHeight="1">
      <c r="A67" s="20"/>
      <c r="B67" s="21"/>
      <c r="C67" s="21"/>
      <c r="D67" s="22"/>
      <c r="E67" s="21"/>
      <c r="F67" s="162" t="e" cm="1">
        <f t="array" ref="F67">_xlfn.IFS(D67="Tech Bachelor - Still to be hired",5700,D67="Master - Still to be hired",8000,D67="Master in Eng - Still to be hired",8700,D67="PhD - Still to be hired",10500,D67="Tech Bachelor",5700,D67="Master",8000,D67="Master in Eng",8700,D67="PhD",10500)</f>
        <v>#N/A</v>
      </c>
      <c r="G67" s="23"/>
      <c r="H67" s="24" t="e">
        <f>'Cost Input'!$F67*'Cost Input'!$G67</f>
        <v>#N/A</v>
      </c>
      <c r="I67" s="23"/>
      <c r="J67" s="24" t="e">
        <f>'Cost Input'!$F67*'Cost Input'!$I67</f>
        <v>#N/A</v>
      </c>
      <c r="K67" s="25">
        <f>'Cost Input'!$G67+'Cost Input'!$I67</f>
        <v>0</v>
      </c>
      <c r="L67" s="26" t="e">
        <f>'Cost Input'!$H67+'Cost Input'!$J67</f>
        <v>#N/A</v>
      </c>
      <c r="M67" s="27"/>
      <c r="N67" s="27"/>
      <c r="O67" s="28">
        <f>'Cost Input'!$M67+'Cost Input'!$N67</f>
        <v>0</v>
      </c>
      <c r="P67" s="29"/>
      <c r="Q67" s="29"/>
      <c r="R67" s="1"/>
      <c r="S67" s="1"/>
      <c r="T67" s="1"/>
      <c r="U67" s="1"/>
      <c r="V67" s="1"/>
      <c r="W67" s="1"/>
      <c r="X67" s="1"/>
      <c r="Y67" s="1"/>
      <c r="Z67" s="1"/>
    </row>
    <row r="68" spans="1:26" ht="14.25" customHeight="1">
      <c r="A68" s="20"/>
      <c r="B68" s="21"/>
      <c r="C68" s="21"/>
      <c r="D68" s="22"/>
      <c r="E68" s="21"/>
      <c r="F68" s="162" t="e" cm="1">
        <f t="array" ref="F68">_xlfn.IFS(D68="Tech Bachelor - Still to be hired",5700,D68="Master - Still to be hired",8000,D68="Master in Eng - Still to be hired",8700,D68="PhD - Still to be hired",10500,D68="Tech Bachelor",5700,D68="Master",8000,D68="Master in Eng",8700,D68="PhD",10500)</f>
        <v>#N/A</v>
      </c>
      <c r="G68" s="23"/>
      <c r="H68" s="24" t="e">
        <f>'Cost Input'!$F68*'Cost Input'!$G68</f>
        <v>#N/A</v>
      </c>
      <c r="I68" s="23"/>
      <c r="J68" s="24" t="e">
        <f>'Cost Input'!$F68*'Cost Input'!$I68</f>
        <v>#N/A</v>
      </c>
      <c r="K68" s="25">
        <f>'Cost Input'!$G68+'Cost Input'!$I68</f>
        <v>0</v>
      </c>
      <c r="L68" s="26" t="e">
        <f>'Cost Input'!$H68+'Cost Input'!$J68</f>
        <v>#N/A</v>
      </c>
      <c r="M68" s="27"/>
      <c r="N68" s="27"/>
      <c r="O68" s="28">
        <f>'Cost Input'!$M68+'Cost Input'!$N68</f>
        <v>0</v>
      </c>
      <c r="P68" s="29"/>
      <c r="Q68" s="29"/>
      <c r="R68" s="1"/>
      <c r="S68" s="1"/>
      <c r="T68" s="1"/>
      <c r="U68" s="1"/>
      <c r="V68" s="1"/>
      <c r="W68" s="1"/>
      <c r="X68" s="1"/>
      <c r="Y68" s="1"/>
      <c r="Z68" s="1"/>
    </row>
    <row r="69" spans="1:26" ht="14.25" customHeight="1">
      <c r="A69" s="20"/>
      <c r="B69" s="21"/>
      <c r="C69" s="21"/>
      <c r="D69" s="22"/>
      <c r="E69" s="21"/>
      <c r="F69" s="162" t="e" cm="1">
        <f t="array" ref="F69">_xlfn.IFS(D69="Tech Bachelor - Still to be hired",5700,D69="Master - Still to be hired",8000,D69="Master in Eng - Still to be hired",8700,D69="PhD - Still to be hired",10500,D69="Tech Bachelor",5700,D69="Master",8000,D69="Master in Eng",8700,D69="PhD",10500)</f>
        <v>#N/A</v>
      </c>
      <c r="G69" s="23"/>
      <c r="H69" s="24" t="e">
        <f>'Cost Input'!$F69*'Cost Input'!$G69</f>
        <v>#N/A</v>
      </c>
      <c r="I69" s="23"/>
      <c r="J69" s="24" t="e">
        <f>'Cost Input'!$F69*'Cost Input'!$I69</f>
        <v>#N/A</v>
      </c>
      <c r="K69" s="25">
        <f>'Cost Input'!$G69+'Cost Input'!$I69</f>
        <v>0</v>
      </c>
      <c r="L69" s="26" t="e">
        <f>'Cost Input'!$H69+'Cost Input'!$J69</f>
        <v>#N/A</v>
      </c>
      <c r="M69" s="27"/>
      <c r="N69" s="27"/>
      <c r="O69" s="28">
        <f>'Cost Input'!$M69+'Cost Input'!$N69</f>
        <v>0</v>
      </c>
      <c r="P69" s="29"/>
      <c r="Q69" s="29"/>
      <c r="R69" s="1"/>
      <c r="S69" s="1"/>
      <c r="T69" s="1"/>
      <c r="U69" s="1"/>
      <c r="V69" s="1"/>
      <c r="W69" s="1"/>
      <c r="X69" s="1"/>
      <c r="Y69" s="1"/>
      <c r="Z69" s="1"/>
    </row>
    <row r="70" spans="1:26" ht="14.25" customHeight="1">
      <c r="A70" s="20"/>
      <c r="B70" s="21"/>
      <c r="C70" s="21"/>
      <c r="D70" s="22"/>
      <c r="E70" s="21"/>
      <c r="F70" s="162" t="e" cm="1">
        <f t="array" ref="F70">_xlfn.IFS(D70="Tech Bachelor - Still to be hired",5700,D70="Master - Still to be hired",8000,D70="Master in Eng - Still to be hired",8700,D70="PhD - Still to be hired",10500,D70="Tech Bachelor",5700,D70="Master",8000,D70="Master in Eng",8700,D70="PhD",10500)</f>
        <v>#N/A</v>
      </c>
      <c r="G70" s="23"/>
      <c r="H70" s="24" t="e">
        <f>'Cost Input'!$F70*'Cost Input'!$G70</f>
        <v>#N/A</v>
      </c>
      <c r="I70" s="23"/>
      <c r="J70" s="24" t="e">
        <f>'Cost Input'!$F70*'Cost Input'!$I70</f>
        <v>#N/A</v>
      </c>
      <c r="K70" s="25">
        <f>'Cost Input'!$G70+'Cost Input'!$I70</f>
        <v>0</v>
      </c>
      <c r="L70" s="26" t="e">
        <f>'Cost Input'!$H70+'Cost Input'!$J70</f>
        <v>#N/A</v>
      </c>
      <c r="M70" s="27"/>
      <c r="N70" s="27"/>
      <c r="O70" s="28">
        <f>'Cost Input'!$M70+'Cost Input'!$N70</f>
        <v>0</v>
      </c>
      <c r="P70" s="29"/>
      <c r="Q70" s="29"/>
      <c r="R70" s="1"/>
      <c r="S70" s="1"/>
      <c r="T70" s="1"/>
      <c r="U70" s="1"/>
      <c r="V70" s="1"/>
      <c r="W70" s="1"/>
      <c r="X70" s="1"/>
      <c r="Y70" s="1"/>
      <c r="Z70" s="1"/>
    </row>
    <row r="71" spans="1:26" ht="14.25" customHeight="1">
      <c r="A71" s="20"/>
      <c r="B71" s="21"/>
      <c r="C71" s="21"/>
      <c r="D71" s="22"/>
      <c r="E71" s="21"/>
      <c r="F71" s="162" t="e" cm="1">
        <f t="array" ref="F71">_xlfn.IFS(D71="Tech Bachelor - Still to be hired",5700,D71="Master - Still to be hired",8000,D71="Master in Eng - Still to be hired",8700,D71="PhD - Still to be hired",10500,D71="Tech Bachelor",5700,D71="Master",8000,D71="Master in Eng",8700,D71="PhD",10500)</f>
        <v>#N/A</v>
      </c>
      <c r="G71" s="23"/>
      <c r="H71" s="24" t="e">
        <f>'Cost Input'!$F71*'Cost Input'!$G71</f>
        <v>#N/A</v>
      </c>
      <c r="I71" s="23"/>
      <c r="J71" s="24" t="e">
        <f>'Cost Input'!$F71*'Cost Input'!$I71</f>
        <v>#N/A</v>
      </c>
      <c r="K71" s="25">
        <f>'Cost Input'!$G71+'Cost Input'!$I71</f>
        <v>0</v>
      </c>
      <c r="L71" s="26" t="e">
        <f>'Cost Input'!$H71+'Cost Input'!$J71</f>
        <v>#N/A</v>
      </c>
      <c r="M71" s="27"/>
      <c r="N71" s="27"/>
      <c r="O71" s="28">
        <f>'Cost Input'!$M71+'Cost Input'!$N71</f>
        <v>0</v>
      </c>
      <c r="P71" s="29"/>
      <c r="Q71" s="29"/>
      <c r="R71" s="1"/>
      <c r="S71" s="1"/>
      <c r="T71" s="1"/>
      <c r="U71" s="1"/>
      <c r="V71" s="1"/>
      <c r="W71" s="1"/>
      <c r="X71" s="1"/>
      <c r="Y71" s="1"/>
      <c r="Z71" s="1"/>
    </row>
    <row r="72" spans="1:26" ht="14.25" customHeight="1">
      <c r="A72" s="20"/>
      <c r="B72" s="21"/>
      <c r="C72" s="21"/>
      <c r="D72" s="22"/>
      <c r="E72" s="21"/>
      <c r="F72" s="162" t="e" cm="1">
        <f t="array" ref="F72">_xlfn.IFS(D72="Tech Bachelor - Still to be hired",5700,D72="Master - Still to be hired",8000,D72="Master in Eng - Still to be hired",8700,D72="PhD - Still to be hired",10500,D72="Tech Bachelor",5700,D72="Master",8000,D72="Master in Eng",8700,D72="PhD",10500)</f>
        <v>#N/A</v>
      </c>
      <c r="G72" s="23"/>
      <c r="H72" s="24" t="e">
        <f>'Cost Input'!$F72*'Cost Input'!$G72</f>
        <v>#N/A</v>
      </c>
      <c r="I72" s="23"/>
      <c r="J72" s="24" t="e">
        <f>'Cost Input'!$F72*'Cost Input'!$I72</f>
        <v>#N/A</v>
      </c>
      <c r="K72" s="25">
        <f>'Cost Input'!$G72+'Cost Input'!$I72</f>
        <v>0</v>
      </c>
      <c r="L72" s="26" t="e">
        <f>'Cost Input'!$H72+'Cost Input'!$J72</f>
        <v>#N/A</v>
      </c>
      <c r="M72" s="27"/>
      <c r="N72" s="27"/>
      <c r="O72" s="28">
        <f>'Cost Input'!$M72+'Cost Input'!$N72</f>
        <v>0</v>
      </c>
      <c r="P72" s="29"/>
      <c r="Q72" s="29"/>
      <c r="R72" s="1"/>
      <c r="S72" s="1"/>
      <c r="T72" s="1"/>
      <c r="U72" s="1"/>
      <c r="V72" s="1"/>
      <c r="W72" s="1"/>
      <c r="X72" s="1"/>
      <c r="Y72" s="1"/>
      <c r="Z72" s="1"/>
    </row>
    <row r="73" spans="1:26" ht="14.25" customHeight="1">
      <c r="A73" s="20"/>
      <c r="B73" s="21"/>
      <c r="C73" s="21"/>
      <c r="D73" s="22"/>
      <c r="E73" s="21"/>
      <c r="F73" s="162" t="e" cm="1">
        <f t="array" ref="F73">_xlfn.IFS(D73="Tech Bachelor - Still to be hired",5700,D73="Master - Still to be hired",8000,D73="Master in Eng - Still to be hired",8700,D73="PhD - Still to be hired",10500,D73="Tech Bachelor",5700,D73="Master",8000,D73="Master in Eng",8700,D73="PhD",10500)</f>
        <v>#N/A</v>
      </c>
      <c r="G73" s="23"/>
      <c r="H73" s="24" t="e">
        <f>'Cost Input'!$F73*'Cost Input'!$G73</f>
        <v>#N/A</v>
      </c>
      <c r="I73" s="23"/>
      <c r="J73" s="24" t="e">
        <f>'Cost Input'!$F73*'Cost Input'!$I73</f>
        <v>#N/A</v>
      </c>
      <c r="K73" s="25">
        <f>'Cost Input'!$G73+'Cost Input'!$I73</f>
        <v>0</v>
      </c>
      <c r="L73" s="26" t="e">
        <f>'Cost Input'!$H73+'Cost Input'!$J73</f>
        <v>#N/A</v>
      </c>
      <c r="M73" s="27"/>
      <c r="N73" s="27"/>
      <c r="O73" s="28">
        <f>'Cost Input'!$M73+'Cost Input'!$N73</f>
        <v>0</v>
      </c>
      <c r="P73" s="29"/>
      <c r="Q73" s="29"/>
      <c r="R73" s="1"/>
      <c r="S73" s="1"/>
      <c r="T73" s="1"/>
      <c r="U73" s="1"/>
      <c r="V73" s="1"/>
      <c r="W73" s="1"/>
      <c r="X73" s="1"/>
      <c r="Y73" s="1"/>
      <c r="Z73" s="1"/>
    </row>
    <row r="74" spans="1:26" ht="14.25" customHeight="1">
      <c r="A74" s="20"/>
      <c r="B74" s="21"/>
      <c r="C74" s="21"/>
      <c r="D74" s="22"/>
      <c r="E74" s="21"/>
      <c r="F74" s="162" t="e" cm="1">
        <f t="array" ref="F74">_xlfn.IFS(D74="Tech Bachelor - Still to be hired",5700,D74="Master - Still to be hired",8000,D74="Master in Eng - Still to be hired",8700,D74="PhD - Still to be hired",10500,D74="Tech Bachelor",5700,D74="Master",8000,D74="Master in Eng",8700,D74="PhD",10500)</f>
        <v>#N/A</v>
      </c>
      <c r="G74" s="23"/>
      <c r="H74" s="24" t="e">
        <f>'Cost Input'!$F74*'Cost Input'!$G74</f>
        <v>#N/A</v>
      </c>
      <c r="I74" s="23"/>
      <c r="J74" s="24" t="e">
        <f>'Cost Input'!$F74*'Cost Input'!$I74</f>
        <v>#N/A</v>
      </c>
      <c r="K74" s="25">
        <f>'Cost Input'!$G74+'Cost Input'!$I74</f>
        <v>0</v>
      </c>
      <c r="L74" s="26" t="e">
        <f>'Cost Input'!$H74+'Cost Input'!$J74</f>
        <v>#N/A</v>
      </c>
      <c r="M74" s="27"/>
      <c r="N74" s="27"/>
      <c r="O74" s="28">
        <f>'Cost Input'!$M74+'Cost Input'!$N74</f>
        <v>0</v>
      </c>
      <c r="P74" s="29"/>
      <c r="Q74" s="29"/>
      <c r="R74" s="1"/>
      <c r="S74" s="1"/>
      <c r="T74" s="1"/>
      <c r="U74" s="1"/>
      <c r="V74" s="1"/>
      <c r="W74" s="1"/>
      <c r="X74" s="1"/>
      <c r="Y74" s="1"/>
      <c r="Z74" s="1"/>
    </row>
    <row r="75" spans="1:26" ht="14.25" customHeight="1">
      <c r="A75" s="20"/>
      <c r="B75" s="21"/>
      <c r="C75" s="21"/>
      <c r="D75" s="22"/>
      <c r="E75" s="21"/>
      <c r="F75" s="162" t="e" cm="1">
        <f t="array" ref="F75">_xlfn.IFS(D75="Tech Bachelor - Still to be hired",5700,D75="Master - Still to be hired",8000,D75="Master in Eng - Still to be hired",8700,D75="PhD - Still to be hired",10500,D75="Tech Bachelor",5700,D75="Master",8000,D75="Master in Eng",8700,D75="PhD",10500)</f>
        <v>#N/A</v>
      </c>
      <c r="G75" s="23"/>
      <c r="H75" s="24" t="e">
        <f>'Cost Input'!$F75*'Cost Input'!$G75</f>
        <v>#N/A</v>
      </c>
      <c r="I75" s="23"/>
      <c r="J75" s="24" t="e">
        <f>'Cost Input'!$F75*'Cost Input'!$I75</f>
        <v>#N/A</v>
      </c>
      <c r="K75" s="25">
        <f>'Cost Input'!$G75+'Cost Input'!$I75</f>
        <v>0</v>
      </c>
      <c r="L75" s="26" t="e">
        <f>'Cost Input'!$H75+'Cost Input'!$J75</f>
        <v>#N/A</v>
      </c>
      <c r="M75" s="27"/>
      <c r="N75" s="27"/>
      <c r="O75" s="28">
        <f>'Cost Input'!$M75+'Cost Input'!$N75</f>
        <v>0</v>
      </c>
      <c r="P75" s="29"/>
      <c r="Q75" s="29"/>
      <c r="R75" s="1"/>
      <c r="S75" s="1"/>
      <c r="T75" s="1"/>
      <c r="U75" s="1"/>
      <c r="V75" s="1"/>
      <c r="W75" s="1"/>
      <c r="X75" s="1"/>
      <c r="Y75" s="1"/>
      <c r="Z75" s="1"/>
    </row>
    <row r="76" spans="1:26" ht="14.25" customHeight="1">
      <c r="A76" s="20"/>
      <c r="B76" s="21"/>
      <c r="C76" s="21"/>
      <c r="D76" s="22"/>
      <c r="E76" s="21"/>
      <c r="F76" s="162" t="e" cm="1">
        <f t="array" ref="F76">_xlfn.IFS(D76="Tech Bachelor - Still to be hired",5700,D76="Master - Still to be hired",8000,D76="Master in Eng - Still to be hired",8700,D76="PhD - Still to be hired",10500,D76="Tech Bachelor",5700,D76="Master",8000,D76="Master in Eng",8700,D76="PhD",10500)</f>
        <v>#N/A</v>
      </c>
      <c r="G76" s="23"/>
      <c r="H76" s="24" t="e">
        <f>'Cost Input'!$F76*'Cost Input'!$G76</f>
        <v>#N/A</v>
      </c>
      <c r="I76" s="23"/>
      <c r="J76" s="24" t="e">
        <f>'Cost Input'!$F76*'Cost Input'!$I76</f>
        <v>#N/A</v>
      </c>
      <c r="K76" s="25">
        <f>'Cost Input'!$G76+'Cost Input'!$I76</f>
        <v>0</v>
      </c>
      <c r="L76" s="26" t="e">
        <f>'Cost Input'!$H76+'Cost Input'!$J76</f>
        <v>#N/A</v>
      </c>
      <c r="M76" s="27"/>
      <c r="N76" s="27"/>
      <c r="O76" s="28">
        <f>'Cost Input'!$M76+'Cost Input'!$N76</f>
        <v>0</v>
      </c>
      <c r="P76" s="29"/>
      <c r="Q76" s="29"/>
      <c r="R76" s="1"/>
      <c r="S76" s="1"/>
      <c r="T76" s="1"/>
      <c r="U76" s="1"/>
      <c r="V76" s="1"/>
      <c r="W76" s="1"/>
      <c r="X76" s="1"/>
      <c r="Y76" s="1"/>
      <c r="Z76" s="1"/>
    </row>
    <row r="77" spans="1:26" ht="14.25" customHeight="1">
      <c r="A77" s="20"/>
      <c r="B77" s="21"/>
      <c r="C77" s="21"/>
      <c r="D77" s="22"/>
      <c r="E77" s="21"/>
      <c r="F77" s="162" t="e" cm="1">
        <f t="array" ref="F77">_xlfn.IFS(D77="Tech Bachelor - Still to be hired",5700,D77="Master - Still to be hired",8000,D77="Master in Eng - Still to be hired",8700,D77="PhD - Still to be hired",10500,D77="Tech Bachelor",5700,D77="Master",8000,D77="Master in Eng",8700,D77="PhD",10500)</f>
        <v>#N/A</v>
      </c>
      <c r="G77" s="23"/>
      <c r="H77" s="24" t="e">
        <f>'Cost Input'!$F77*'Cost Input'!$G77</f>
        <v>#N/A</v>
      </c>
      <c r="I77" s="23"/>
      <c r="J77" s="24" t="e">
        <f>'Cost Input'!$F77*'Cost Input'!$I77</f>
        <v>#N/A</v>
      </c>
      <c r="K77" s="25">
        <f>'Cost Input'!$G77+'Cost Input'!$I77</f>
        <v>0</v>
      </c>
      <c r="L77" s="26" t="e">
        <f>'Cost Input'!$H77+'Cost Input'!$J77</f>
        <v>#N/A</v>
      </c>
      <c r="M77" s="27"/>
      <c r="N77" s="27"/>
      <c r="O77" s="28">
        <f>'Cost Input'!$M77+'Cost Input'!$N77</f>
        <v>0</v>
      </c>
      <c r="P77" s="29"/>
      <c r="Q77" s="29"/>
      <c r="R77" s="1"/>
      <c r="S77" s="1"/>
      <c r="T77" s="1"/>
      <c r="U77" s="1"/>
      <c r="V77" s="1"/>
      <c r="W77" s="1"/>
      <c r="X77" s="1"/>
      <c r="Y77" s="1"/>
      <c r="Z77" s="1"/>
    </row>
    <row r="78" spans="1:26" ht="14.25" customHeight="1">
      <c r="A78" s="20"/>
      <c r="B78" s="21"/>
      <c r="C78" s="21"/>
      <c r="D78" s="22"/>
      <c r="E78" s="21"/>
      <c r="F78" s="162" t="e" cm="1">
        <f t="array" ref="F78">_xlfn.IFS(D78="Tech Bachelor - Still to be hired",5700,D78="Master - Still to be hired",8000,D78="Master in Eng - Still to be hired",8700,D78="PhD - Still to be hired",10500,D78="Tech Bachelor",5700,D78="Master",8000,D78="Master in Eng",8700,D78="PhD",10500)</f>
        <v>#N/A</v>
      </c>
      <c r="G78" s="23"/>
      <c r="H78" s="24" t="e">
        <f>'Cost Input'!$F78*'Cost Input'!$G78</f>
        <v>#N/A</v>
      </c>
      <c r="I78" s="23"/>
      <c r="J78" s="24" t="e">
        <f>'Cost Input'!$F78*'Cost Input'!$I78</f>
        <v>#N/A</v>
      </c>
      <c r="K78" s="25">
        <f>'Cost Input'!$G78+'Cost Input'!$I78</f>
        <v>0</v>
      </c>
      <c r="L78" s="26" t="e">
        <f>'Cost Input'!$H78+'Cost Input'!$J78</f>
        <v>#N/A</v>
      </c>
      <c r="M78" s="27"/>
      <c r="N78" s="27"/>
      <c r="O78" s="28">
        <f>'Cost Input'!$M78+'Cost Input'!$N78</f>
        <v>0</v>
      </c>
      <c r="P78" s="29"/>
      <c r="Q78" s="29"/>
      <c r="R78" s="1"/>
      <c r="S78" s="1"/>
      <c r="T78" s="1"/>
      <c r="U78" s="1"/>
      <c r="V78" s="1"/>
      <c r="W78" s="1"/>
      <c r="X78" s="1"/>
      <c r="Y78" s="1"/>
      <c r="Z78" s="1"/>
    </row>
    <row r="79" spans="1:26" ht="14.25" customHeight="1">
      <c r="A79" s="20"/>
      <c r="B79" s="21"/>
      <c r="C79" s="21"/>
      <c r="D79" s="22"/>
      <c r="E79" s="21"/>
      <c r="F79" s="162" t="e" cm="1">
        <f t="array" ref="F79">_xlfn.IFS(D79="Tech Bachelor - Still to be hired",5700,D79="Master - Still to be hired",8000,D79="Master in Eng - Still to be hired",8700,D79="PhD - Still to be hired",10500,D79="Tech Bachelor",5700,D79="Master",8000,D79="Master in Eng",8700,D79="PhD",10500)</f>
        <v>#N/A</v>
      </c>
      <c r="G79" s="23"/>
      <c r="H79" s="24" t="e">
        <f>'Cost Input'!$F79*'Cost Input'!$G79</f>
        <v>#N/A</v>
      </c>
      <c r="I79" s="23"/>
      <c r="J79" s="24" t="e">
        <f>'Cost Input'!$F79*'Cost Input'!$I79</f>
        <v>#N/A</v>
      </c>
      <c r="K79" s="25">
        <f>'Cost Input'!$G79+'Cost Input'!$I79</f>
        <v>0</v>
      </c>
      <c r="L79" s="26" t="e">
        <f>'Cost Input'!$H79+'Cost Input'!$J79</f>
        <v>#N/A</v>
      </c>
      <c r="M79" s="27"/>
      <c r="N79" s="27"/>
      <c r="O79" s="28">
        <f>'Cost Input'!$M79+'Cost Input'!$N79</f>
        <v>0</v>
      </c>
      <c r="P79" s="29"/>
      <c r="Q79" s="29"/>
      <c r="R79" s="1"/>
      <c r="S79" s="1"/>
      <c r="T79" s="1"/>
      <c r="U79" s="1"/>
      <c r="V79" s="1"/>
      <c r="W79" s="1"/>
      <c r="X79" s="1"/>
      <c r="Y79" s="1"/>
      <c r="Z79" s="1"/>
    </row>
    <row r="80" spans="1:26" ht="14.25" customHeight="1">
      <c r="A80" s="20"/>
      <c r="B80" s="21"/>
      <c r="C80" s="21"/>
      <c r="D80" s="22"/>
      <c r="E80" s="21"/>
      <c r="F80" s="162" t="e" cm="1">
        <f t="array" ref="F80">_xlfn.IFS(D80="Tech Bachelor - Still to be hired",5700,D80="Master - Still to be hired",8000,D80="Master in Eng - Still to be hired",8700,D80="PhD - Still to be hired",10500,D80="Tech Bachelor",5700,D80="Master",8000,D80="Master in Eng",8700,D80="PhD",10500)</f>
        <v>#N/A</v>
      </c>
      <c r="G80" s="23"/>
      <c r="H80" s="24" t="e">
        <f>'Cost Input'!$F80*'Cost Input'!$G80</f>
        <v>#N/A</v>
      </c>
      <c r="I80" s="23"/>
      <c r="J80" s="24" t="e">
        <f>'Cost Input'!$F80*'Cost Input'!$I80</f>
        <v>#N/A</v>
      </c>
      <c r="K80" s="25">
        <f>'Cost Input'!$G80+'Cost Input'!$I80</f>
        <v>0</v>
      </c>
      <c r="L80" s="26" t="e">
        <f>'Cost Input'!$H80+'Cost Input'!$J80</f>
        <v>#N/A</v>
      </c>
      <c r="M80" s="27"/>
      <c r="N80" s="27"/>
      <c r="O80" s="28">
        <f>'Cost Input'!$M80+'Cost Input'!$N80</f>
        <v>0</v>
      </c>
      <c r="P80" s="29"/>
      <c r="Q80" s="29"/>
      <c r="R80" s="1"/>
      <c r="S80" s="1"/>
      <c r="T80" s="1"/>
      <c r="U80" s="1"/>
      <c r="V80" s="1"/>
      <c r="W80" s="1"/>
      <c r="X80" s="1"/>
      <c r="Y80" s="1"/>
      <c r="Z80" s="1"/>
    </row>
    <row r="81" spans="1:26" ht="14.25" customHeight="1">
      <c r="A81" s="20"/>
      <c r="B81" s="21"/>
      <c r="C81" s="21"/>
      <c r="D81" s="22"/>
      <c r="E81" s="21"/>
      <c r="F81" s="162" t="e" cm="1">
        <f t="array" ref="F81">_xlfn.IFS(D81="Tech Bachelor - Still to be hired",5700,D81="Master - Still to be hired",8000,D81="Master in Eng - Still to be hired",8700,D81="PhD - Still to be hired",10500,D81="Tech Bachelor",5700,D81="Master",8000,D81="Master in Eng",8700,D81="PhD",10500)</f>
        <v>#N/A</v>
      </c>
      <c r="G81" s="23"/>
      <c r="H81" s="24" t="e">
        <f>'Cost Input'!$F81*'Cost Input'!$G81</f>
        <v>#N/A</v>
      </c>
      <c r="I81" s="23"/>
      <c r="J81" s="24" t="e">
        <f>'Cost Input'!$F81*'Cost Input'!$I81</f>
        <v>#N/A</v>
      </c>
      <c r="K81" s="25">
        <f>'Cost Input'!$G81+'Cost Input'!$I81</f>
        <v>0</v>
      </c>
      <c r="L81" s="26" t="e">
        <f>'Cost Input'!$H81+'Cost Input'!$J81</f>
        <v>#N/A</v>
      </c>
      <c r="M81" s="27"/>
      <c r="N81" s="27"/>
      <c r="O81" s="28">
        <f>'Cost Input'!$M81+'Cost Input'!$N81</f>
        <v>0</v>
      </c>
      <c r="P81" s="29"/>
      <c r="Q81" s="29"/>
      <c r="R81" s="1"/>
      <c r="S81" s="1"/>
      <c r="T81" s="1"/>
      <c r="U81" s="1"/>
      <c r="V81" s="1"/>
      <c r="W81" s="1"/>
      <c r="X81" s="1"/>
      <c r="Y81" s="1"/>
      <c r="Z81" s="1"/>
    </row>
    <row r="82" spans="1:26" ht="14.25" customHeight="1">
      <c r="A82" s="20"/>
      <c r="B82" s="21"/>
      <c r="C82" s="21"/>
      <c r="D82" s="22"/>
      <c r="E82" s="21"/>
      <c r="F82" s="162" t="e" cm="1">
        <f t="array" ref="F82">_xlfn.IFS(D82="Tech Bachelor - Still to be hired",5700,D82="Master - Still to be hired",8000,D82="Master in Eng - Still to be hired",8700,D82="PhD - Still to be hired",10500,D82="Tech Bachelor",5700,D82="Master",8000,D82="Master in Eng",8700,D82="PhD",10500)</f>
        <v>#N/A</v>
      </c>
      <c r="G82" s="23"/>
      <c r="H82" s="24" t="e">
        <f>'Cost Input'!$F82*'Cost Input'!$G82</f>
        <v>#N/A</v>
      </c>
      <c r="I82" s="23"/>
      <c r="J82" s="24" t="e">
        <f>'Cost Input'!$F82*'Cost Input'!$I82</f>
        <v>#N/A</v>
      </c>
      <c r="K82" s="25">
        <f>'Cost Input'!$G82+'Cost Input'!$I82</f>
        <v>0</v>
      </c>
      <c r="L82" s="26" t="e">
        <f>'Cost Input'!$H82+'Cost Input'!$J82</f>
        <v>#N/A</v>
      </c>
      <c r="M82" s="27"/>
      <c r="N82" s="27"/>
      <c r="O82" s="28">
        <f>'Cost Input'!$M82+'Cost Input'!$N82</f>
        <v>0</v>
      </c>
      <c r="P82" s="29"/>
      <c r="Q82" s="29"/>
      <c r="R82" s="1"/>
      <c r="S82" s="1"/>
      <c r="T82" s="1"/>
      <c r="U82" s="1"/>
      <c r="V82" s="1"/>
      <c r="W82" s="1"/>
      <c r="X82" s="1"/>
      <c r="Y82" s="1"/>
      <c r="Z82" s="1"/>
    </row>
    <row r="83" spans="1:26" ht="14.25" customHeight="1">
      <c r="A83" s="20"/>
      <c r="B83" s="21"/>
      <c r="C83" s="21"/>
      <c r="D83" s="22"/>
      <c r="E83" s="21"/>
      <c r="F83" s="162" t="e" cm="1">
        <f t="array" ref="F83">_xlfn.IFS(D83="Tech Bachelor - Still to be hired",5700,D83="Master - Still to be hired",8000,D83="Master in Eng - Still to be hired",8700,D83="PhD - Still to be hired",10500,D83="Tech Bachelor",5700,D83="Master",8000,D83="Master in Eng",8700,D83="PhD",10500)</f>
        <v>#N/A</v>
      </c>
      <c r="G83" s="23"/>
      <c r="H83" s="24" t="e">
        <f>'Cost Input'!$F83*'Cost Input'!$G83</f>
        <v>#N/A</v>
      </c>
      <c r="I83" s="23"/>
      <c r="J83" s="24" t="e">
        <f>'Cost Input'!$F83*'Cost Input'!$I83</f>
        <v>#N/A</v>
      </c>
      <c r="K83" s="25">
        <f>'Cost Input'!$G83+'Cost Input'!$I83</f>
        <v>0</v>
      </c>
      <c r="L83" s="26" t="e">
        <f>'Cost Input'!$H83+'Cost Input'!$J83</f>
        <v>#N/A</v>
      </c>
      <c r="M83" s="27"/>
      <c r="N83" s="27"/>
      <c r="O83" s="28">
        <f>'Cost Input'!$M83+'Cost Input'!$N83</f>
        <v>0</v>
      </c>
      <c r="P83" s="29"/>
      <c r="Q83" s="29"/>
      <c r="R83" s="1"/>
      <c r="S83" s="1"/>
      <c r="T83" s="1"/>
      <c r="U83" s="1"/>
      <c r="V83" s="1"/>
      <c r="W83" s="1"/>
      <c r="X83" s="1"/>
      <c r="Y83" s="1"/>
      <c r="Z83" s="1"/>
    </row>
    <row r="84" spans="1:26" ht="14.25" customHeight="1">
      <c r="A84" s="20"/>
      <c r="B84" s="21"/>
      <c r="C84" s="21"/>
      <c r="D84" s="22"/>
      <c r="E84" s="21"/>
      <c r="F84" s="162" t="e" cm="1">
        <f t="array" ref="F84">_xlfn.IFS(D84="Tech Bachelor - Still to be hired",5700,D84="Master - Still to be hired",8000,D84="Master in Eng - Still to be hired",8700,D84="PhD - Still to be hired",10500,D84="Tech Bachelor",5700,D84="Master",8000,D84="Master in Eng",8700,D84="PhD",10500)</f>
        <v>#N/A</v>
      </c>
      <c r="G84" s="23"/>
      <c r="H84" s="24" t="e">
        <f>'Cost Input'!$F84*'Cost Input'!$G84</f>
        <v>#N/A</v>
      </c>
      <c r="I84" s="23"/>
      <c r="J84" s="24" t="e">
        <f>'Cost Input'!$F84*'Cost Input'!$I84</f>
        <v>#N/A</v>
      </c>
      <c r="K84" s="25">
        <f>'Cost Input'!$G84+'Cost Input'!$I84</f>
        <v>0</v>
      </c>
      <c r="L84" s="26" t="e">
        <f>'Cost Input'!$H84+'Cost Input'!$J84</f>
        <v>#N/A</v>
      </c>
      <c r="M84" s="27"/>
      <c r="N84" s="27"/>
      <c r="O84" s="28">
        <f>'Cost Input'!$M84+'Cost Input'!$N84</f>
        <v>0</v>
      </c>
      <c r="P84" s="29"/>
      <c r="Q84" s="29"/>
      <c r="R84" s="1"/>
      <c r="S84" s="1"/>
      <c r="T84" s="1"/>
      <c r="U84" s="1"/>
      <c r="V84" s="1"/>
      <c r="W84" s="1"/>
      <c r="X84" s="1"/>
      <c r="Y84" s="1"/>
      <c r="Z84" s="1"/>
    </row>
    <row r="85" spans="1:26" ht="14.25" customHeight="1">
      <c r="A85" s="20"/>
      <c r="B85" s="21"/>
      <c r="C85" s="21"/>
      <c r="D85" s="22"/>
      <c r="E85" s="21"/>
      <c r="F85" s="162" t="e" cm="1">
        <f t="array" ref="F85">_xlfn.IFS(D85="Tech Bachelor - Still to be hired",5700,D85="Master - Still to be hired",8000,D85="Master in Eng - Still to be hired",8700,D85="PhD - Still to be hired",10500,D85="Tech Bachelor",5700,D85="Master",8000,D85="Master in Eng",8700,D85="PhD",10500)</f>
        <v>#N/A</v>
      </c>
      <c r="G85" s="23"/>
      <c r="H85" s="24" t="e">
        <f>'Cost Input'!$F85*'Cost Input'!$G85</f>
        <v>#N/A</v>
      </c>
      <c r="I85" s="23"/>
      <c r="J85" s="24" t="e">
        <f>'Cost Input'!$F85*'Cost Input'!$I85</f>
        <v>#N/A</v>
      </c>
      <c r="K85" s="25">
        <f>'Cost Input'!$G85+'Cost Input'!$I85</f>
        <v>0</v>
      </c>
      <c r="L85" s="26" t="e">
        <f>'Cost Input'!$H85+'Cost Input'!$J85</f>
        <v>#N/A</v>
      </c>
      <c r="M85" s="27"/>
      <c r="N85" s="27"/>
      <c r="O85" s="28">
        <f>'Cost Input'!$M85+'Cost Input'!$N85</f>
        <v>0</v>
      </c>
      <c r="P85" s="29"/>
      <c r="Q85" s="29"/>
      <c r="R85" s="1"/>
      <c r="S85" s="1"/>
      <c r="T85" s="1"/>
      <c r="U85" s="1"/>
      <c r="V85" s="1"/>
      <c r="W85" s="1"/>
      <c r="X85" s="1"/>
      <c r="Y85" s="1"/>
      <c r="Z85" s="1"/>
    </row>
    <row r="86" spans="1:26" ht="14.25" customHeight="1">
      <c r="A86" s="20"/>
      <c r="B86" s="21"/>
      <c r="C86" s="21"/>
      <c r="D86" s="22"/>
      <c r="E86" s="21"/>
      <c r="F86" s="162" t="e" cm="1">
        <f t="array" ref="F86">_xlfn.IFS(D86="Tech Bachelor - Still to be hired",5700,D86="Master - Still to be hired",8000,D86="Master in Eng - Still to be hired",8700,D86="PhD - Still to be hired",10500,D86="Tech Bachelor",5700,D86="Master",8000,D86="Master in Eng",8700,D86="PhD",10500)</f>
        <v>#N/A</v>
      </c>
      <c r="G86" s="23"/>
      <c r="H86" s="24" t="e">
        <f>'Cost Input'!$F86*'Cost Input'!$G86</f>
        <v>#N/A</v>
      </c>
      <c r="I86" s="23"/>
      <c r="J86" s="24" t="e">
        <f>'Cost Input'!$F86*'Cost Input'!$I86</f>
        <v>#N/A</v>
      </c>
      <c r="K86" s="25">
        <f>'Cost Input'!$G86+'Cost Input'!$I86</f>
        <v>0</v>
      </c>
      <c r="L86" s="26" t="e">
        <f>'Cost Input'!$H86+'Cost Input'!$J86</f>
        <v>#N/A</v>
      </c>
      <c r="M86" s="27"/>
      <c r="N86" s="27"/>
      <c r="O86" s="28">
        <f>'Cost Input'!$M86+'Cost Input'!$N86</f>
        <v>0</v>
      </c>
      <c r="P86" s="29"/>
      <c r="Q86" s="29"/>
      <c r="R86" s="1"/>
      <c r="S86" s="1"/>
      <c r="T86" s="1"/>
      <c r="U86" s="1"/>
      <c r="V86" s="1"/>
      <c r="W86" s="1"/>
      <c r="X86" s="1"/>
      <c r="Y86" s="1"/>
      <c r="Z86" s="1"/>
    </row>
    <row r="87" spans="1:26" ht="14.25" customHeight="1">
      <c r="A87" s="20"/>
      <c r="B87" s="21"/>
      <c r="C87" s="21"/>
      <c r="D87" s="22"/>
      <c r="E87" s="21"/>
      <c r="F87" s="162" t="e" cm="1">
        <f t="array" ref="F87">_xlfn.IFS(D87="Tech Bachelor - Still to be hired",5700,D87="Master - Still to be hired",8000,D87="Master in Eng - Still to be hired",8700,D87="PhD - Still to be hired",10500,D87="Tech Bachelor",5700,D87="Master",8000,D87="Master in Eng",8700,D87="PhD",10500)</f>
        <v>#N/A</v>
      </c>
      <c r="G87" s="23"/>
      <c r="H87" s="24" t="e">
        <f>'Cost Input'!$F87*'Cost Input'!$G87</f>
        <v>#N/A</v>
      </c>
      <c r="I87" s="23"/>
      <c r="J87" s="24" t="e">
        <f>'Cost Input'!$F87*'Cost Input'!$I87</f>
        <v>#N/A</v>
      </c>
      <c r="K87" s="25">
        <f>'Cost Input'!$G87+'Cost Input'!$I87</f>
        <v>0</v>
      </c>
      <c r="L87" s="26" t="e">
        <f>'Cost Input'!$H87+'Cost Input'!$J87</f>
        <v>#N/A</v>
      </c>
      <c r="M87" s="27"/>
      <c r="N87" s="27"/>
      <c r="O87" s="28">
        <f>'Cost Input'!$M87+'Cost Input'!$N87</f>
        <v>0</v>
      </c>
      <c r="P87" s="29"/>
      <c r="Q87" s="29"/>
      <c r="R87" s="1"/>
      <c r="S87" s="1"/>
      <c r="T87" s="1"/>
      <c r="U87" s="1"/>
      <c r="V87" s="1"/>
      <c r="W87" s="1"/>
      <c r="X87" s="1"/>
      <c r="Y87" s="1"/>
      <c r="Z87" s="1"/>
    </row>
    <row r="88" spans="1:26" ht="14.25" customHeight="1">
      <c r="A88" s="20"/>
      <c r="B88" s="21"/>
      <c r="C88" s="21"/>
      <c r="D88" s="22"/>
      <c r="E88" s="21"/>
      <c r="F88" s="162" t="e" cm="1">
        <f t="array" ref="F88">_xlfn.IFS(D88="Tech Bachelor - Still to be hired",5700,D88="Master - Still to be hired",8000,D88="Master in Eng - Still to be hired",8700,D88="PhD - Still to be hired",10500,D88="Tech Bachelor",5700,D88="Master",8000,D88="Master in Eng",8700,D88="PhD",10500)</f>
        <v>#N/A</v>
      </c>
      <c r="G88" s="23"/>
      <c r="H88" s="24" t="e">
        <f>'Cost Input'!$F88*'Cost Input'!$G88</f>
        <v>#N/A</v>
      </c>
      <c r="I88" s="23"/>
      <c r="J88" s="24" t="e">
        <f>'Cost Input'!$F88*'Cost Input'!$I88</f>
        <v>#N/A</v>
      </c>
      <c r="K88" s="25">
        <f>'Cost Input'!$G88+'Cost Input'!$I88</f>
        <v>0</v>
      </c>
      <c r="L88" s="26" t="e">
        <f>'Cost Input'!$H88+'Cost Input'!$J88</f>
        <v>#N/A</v>
      </c>
      <c r="M88" s="27"/>
      <c r="N88" s="27"/>
      <c r="O88" s="28">
        <f>'Cost Input'!$M88+'Cost Input'!$N88</f>
        <v>0</v>
      </c>
      <c r="P88" s="29"/>
      <c r="Q88" s="29"/>
      <c r="R88" s="1"/>
      <c r="S88" s="1"/>
      <c r="T88" s="1"/>
      <c r="U88" s="1"/>
      <c r="V88" s="1"/>
      <c r="W88" s="1"/>
      <c r="X88" s="1"/>
      <c r="Y88" s="1"/>
      <c r="Z88" s="1"/>
    </row>
    <row r="89" spans="1:26" ht="14.25" customHeight="1">
      <c r="A89" s="20"/>
      <c r="B89" s="21"/>
      <c r="C89" s="21"/>
      <c r="D89" s="22"/>
      <c r="E89" s="21"/>
      <c r="F89" s="162" t="e" cm="1">
        <f t="array" ref="F89">_xlfn.IFS(D89="Tech Bachelor - Still to be hired",5700,D89="Master - Still to be hired",8000,D89="Master in Eng - Still to be hired",8700,D89="PhD - Still to be hired",10500,D89="Tech Bachelor",5700,D89="Master",8000,D89="Master in Eng",8700,D89="PhD",10500)</f>
        <v>#N/A</v>
      </c>
      <c r="G89" s="23"/>
      <c r="H89" s="24" t="e">
        <f>'Cost Input'!$F89*'Cost Input'!$G89</f>
        <v>#N/A</v>
      </c>
      <c r="I89" s="23"/>
      <c r="J89" s="24" t="e">
        <f>'Cost Input'!$F89*'Cost Input'!$I89</f>
        <v>#N/A</v>
      </c>
      <c r="K89" s="25">
        <f>'Cost Input'!$G89+'Cost Input'!$I89</f>
        <v>0</v>
      </c>
      <c r="L89" s="26" t="e">
        <f>'Cost Input'!$H89+'Cost Input'!$J89</f>
        <v>#N/A</v>
      </c>
      <c r="M89" s="27"/>
      <c r="N89" s="27"/>
      <c r="O89" s="28">
        <f>'Cost Input'!$M89+'Cost Input'!$N89</f>
        <v>0</v>
      </c>
      <c r="P89" s="29"/>
      <c r="Q89" s="29"/>
      <c r="R89" s="1"/>
      <c r="S89" s="1"/>
      <c r="T89" s="1"/>
      <c r="U89" s="1"/>
      <c r="V89" s="1"/>
      <c r="W89" s="1"/>
      <c r="X89" s="1"/>
      <c r="Y89" s="1"/>
      <c r="Z89" s="1"/>
    </row>
    <row r="90" spans="1:26" ht="14.25" customHeight="1">
      <c r="A90" s="20"/>
      <c r="B90" s="21"/>
      <c r="C90" s="21"/>
      <c r="D90" s="22"/>
      <c r="E90" s="21"/>
      <c r="F90" s="162" t="e" cm="1">
        <f t="array" ref="F90">_xlfn.IFS(D90="Tech Bachelor - Still to be hired",5700,D90="Master - Still to be hired",8000,D90="Master in Eng - Still to be hired",8700,D90="PhD - Still to be hired",10500,D90="Tech Bachelor",5700,D90="Master",8000,D90="Master in Eng",8700,D90="PhD",10500)</f>
        <v>#N/A</v>
      </c>
      <c r="G90" s="23"/>
      <c r="H90" s="24" t="e">
        <f>'Cost Input'!$F90*'Cost Input'!$G90</f>
        <v>#N/A</v>
      </c>
      <c r="I90" s="23"/>
      <c r="J90" s="24" t="e">
        <f>'Cost Input'!$F90*'Cost Input'!$I90</f>
        <v>#N/A</v>
      </c>
      <c r="K90" s="25">
        <f>'Cost Input'!$G90+'Cost Input'!$I90</f>
        <v>0</v>
      </c>
      <c r="L90" s="26" t="e">
        <f>'Cost Input'!$H90+'Cost Input'!$J90</f>
        <v>#N/A</v>
      </c>
      <c r="M90" s="27"/>
      <c r="N90" s="27"/>
      <c r="O90" s="28">
        <f>'Cost Input'!$M90+'Cost Input'!$N90</f>
        <v>0</v>
      </c>
      <c r="P90" s="29"/>
      <c r="Q90" s="29"/>
      <c r="R90" s="1"/>
      <c r="S90" s="1"/>
      <c r="T90" s="1"/>
      <c r="U90" s="1"/>
      <c r="V90" s="1"/>
      <c r="W90" s="1"/>
      <c r="X90" s="1"/>
      <c r="Y90" s="1"/>
      <c r="Z90" s="1"/>
    </row>
    <row r="91" spans="1:26" ht="14.25" customHeight="1">
      <c r="A91" s="20"/>
      <c r="B91" s="21"/>
      <c r="C91" s="21"/>
      <c r="D91" s="22"/>
      <c r="E91" s="21"/>
      <c r="F91" s="162" t="e" cm="1">
        <f t="array" ref="F91">_xlfn.IFS(D91="Tech Bachelor - Still to be hired",5700,D91="Master - Still to be hired",8000,D91="Master in Eng - Still to be hired",8700,D91="PhD - Still to be hired",10500,D91="Tech Bachelor",5700,D91="Master",8000,D91="Master in Eng",8700,D91="PhD",10500)</f>
        <v>#N/A</v>
      </c>
      <c r="G91" s="23"/>
      <c r="H91" s="24" t="e">
        <f>'Cost Input'!$F91*'Cost Input'!$G91</f>
        <v>#N/A</v>
      </c>
      <c r="I91" s="23"/>
      <c r="J91" s="24" t="e">
        <f>'Cost Input'!$F91*'Cost Input'!$I91</f>
        <v>#N/A</v>
      </c>
      <c r="K91" s="25">
        <f>'Cost Input'!$G91+'Cost Input'!$I91</f>
        <v>0</v>
      </c>
      <c r="L91" s="26" t="e">
        <f>'Cost Input'!$H91+'Cost Input'!$J91</f>
        <v>#N/A</v>
      </c>
      <c r="M91" s="27"/>
      <c r="N91" s="27"/>
      <c r="O91" s="28">
        <f>'Cost Input'!$M91+'Cost Input'!$N91</f>
        <v>0</v>
      </c>
      <c r="P91" s="29"/>
      <c r="Q91" s="29"/>
      <c r="R91" s="1"/>
      <c r="S91" s="1"/>
      <c r="T91" s="1"/>
      <c r="U91" s="1"/>
      <c r="V91" s="1"/>
      <c r="W91" s="1"/>
      <c r="X91" s="1"/>
      <c r="Y91" s="1"/>
      <c r="Z91" s="1"/>
    </row>
    <row r="92" spans="1:26" ht="14.25" customHeight="1">
      <c r="A92" s="20"/>
      <c r="B92" s="21"/>
      <c r="C92" s="21"/>
      <c r="D92" s="22"/>
      <c r="E92" s="21"/>
      <c r="F92" s="162" t="e" cm="1">
        <f t="array" ref="F92">_xlfn.IFS(D92="Tech Bachelor - Still to be hired",5700,D92="Master - Still to be hired",8000,D92="Master in Eng - Still to be hired",8700,D92="PhD - Still to be hired",10500,D92="Tech Bachelor",5700,D92="Master",8000,D92="Master in Eng",8700,D92="PhD",10500)</f>
        <v>#N/A</v>
      </c>
      <c r="G92" s="23"/>
      <c r="H92" s="24" t="e">
        <f>'Cost Input'!$F92*'Cost Input'!$G92</f>
        <v>#N/A</v>
      </c>
      <c r="I92" s="23"/>
      <c r="J92" s="24" t="e">
        <f>'Cost Input'!$F92*'Cost Input'!$I92</f>
        <v>#N/A</v>
      </c>
      <c r="K92" s="25">
        <f>'Cost Input'!$G92+'Cost Input'!$I92</f>
        <v>0</v>
      </c>
      <c r="L92" s="26" t="e">
        <f>'Cost Input'!$H92+'Cost Input'!$J92</f>
        <v>#N/A</v>
      </c>
      <c r="M92" s="27"/>
      <c r="N92" s="27"/>
      <c r="O92" s="28">
        <f>'Cost Input'!$M92+'Cost Input'!$N92</f>
        <v>0</v>
      </c>
      <c r="P92" s="29"/>
      <c r="Q92" s="29"/>
      <c r="R92" s="1"/>
      <c r="S92" s="1"/>
      <c r="T92" s="1"/>
      <c r="U92" s="1"/>
      <c r="V92" s="1"/>
      <c r="W92" s="1"/>
      <c r="X92" s="1"/>
      <c r="Y92" s="1"/>
      <c r="Z92" s="1"/>
    </row>
    <row r="93" spans="1:26" ht="14.25" customHeight="1">
      <c r="A93" s="20"/>
      <c r="B93" s="21"/>
      <c r="C93" s="21"/>
      <c r="D93" s="22"/>
      <c r="E93" s="21"/>
      <c r="F93" s="162" t="e" cm="1">
        <f t="array" ref="F93">_xlfn.IFS(D93="Tech Bachelor - Still to be hired",5700,D93="Master - Still to be hired",8000,D93="Master in Eng - Still to be hired",8700,D93="PhD - Still to be hired",10500,D93="Tech Bachelor",5700,D93="Master",8000,D93="Master in Eng",8700,D93="PhD",10500)</f>
        <v>#N/A</v>
      </c>
      <c r="G93" s="23"/>
      <c r="H93" s="24" t="e">
        <f>'Cost Input'!$F93*'Cost Input'!$G93</f>
        <v>#N/A</v>
      </c>
      <c r="I93" s="23"/>
      <c r="J93" s="24" t="e">
        <f>'Cost Input'!$F93*'Cost Input'!$I93</f>
        <v>#N/A</v>
      </c>
      <c r="K93" s="25">
        <f>'Cost Input'!$G93+'Cost Input'!$I93</f>
        <v>0</v>
      </c>
      <c r="L93" s="26" t="e">
        <f>'Cost Input'!$H93+'Cost Input'!$J93</f>
        <v>#N/A</v>
      </c>
      <c r="M93" s="27"/>
      <c r="N93" s="27"/>
      <c r="O93" s="28">
        <f>'Cost Input'!$M93+'Cost Input'!$N93</f>
        <v>0</v>
      </c>
      <c r="P93" s="29"/>
      <c r="Q93" s="29"/>
      <c r="R93" s="1"/>
      <c r="S93" s="1"/>
      <c r="T93" s="1"/>
      <c r="U93" s="1"/>
      <c r="V93" s="1"/>
      <c r="W93" s="1"/>
      <c r="X93" s="1"/>
      <c r="Y93" s="1"/>
      <c r="Z93" s="1"/>
    </row>
    <row r="94" spans="1:26" ht="14.25" customHeight="1">
      <c r="A94" s="20"/>
      <c r="B94" s="21"/>
      <c r="C94" s="21"/>
      <c r="D94" s="22"/>
      <c r="E94" s="21"/>
      <c r="F94" s="162" t="e" cm="1">
        <f t="array" ref="F94">_xlfn.IFS(D94="Tech Bachelor - Still to be hired",5700,D94="Master - Still to be hired",8000,D94="Master in Eng - Still to be hired",8700,D94="PhD - Still to be hired",10500,D94="Tech Bachelor",5700,D94="Master",8000,D94="Master in Eng",8700,D94="PhD",10500)</f>
        <v>#N/A</v>
      </c>
      <c r="G94" s="23"/>
      <c r="H94" s="24" t="e">
        <f>'Cost Input'!$F94*'Cost Input'!$G94</f>
        <v>#N/A</v>
      </c>
      <c r="I94" s="23"/>
      <c r="J94" s="24" t="e">
        <f>'Cost Input'!$F94*'Cost Input'!$I94</f>
        <v>#N/A</v>
      </c>
      <c r="K94" s="25">
        <f>'Cost Input'!$G94+'Cost Input'!$I94</f>
        <v>0</v>
      </c>
      <c r="L94" s="26" t="e">
        <f>'Cost Input'!$H94+'Cost Input'!$J94</f>
        <v>#N/A</v>
      </c>
      <c r="M94" s="27"/>
      <c r="N94" s="27"/>
      <c r="O94" s="28">
        <f>'Cost Input'!$M94+'Cost Input'!$N94</f>
        <v>0</v>
      </c>
      <c r="P94" s="29"/>
      <c r="Q94" s="29"/>
      <c r="R94" s="1"/>
      <c r="S94" s="1"/>
      <c r="T94" s="1"/>
      <c r="U94" s="1"/>
      <c r="V94" s="1"/>
      <c r="W94" s="1"/>
      <c r="X94" s="1"/>
      <c r="Y94" s="1"/>
      <c r="Z94" s="1"/>
    </row>
    <row r="95" spans="1:26" ht="14.25" customHeight="1">
      <c r="A95" s="20"/>
      <c r="B95" s="21"/>
      <c r="C95" s="21"/>
      <c r="D95" s="22"/>
      <c r="E95" s="21"/>
      <c r="F95" s="162" t="e" cm="1">
        <f t="array" ref="F95">_xlfn.IFS(D95="Tech Bachelor - Still to be hired",5700,D95="Master - Still to be hired",8000,D95="Master in Eng - Still to be hired",8700,D95="PhD - Still to be hired",10500,D95="Tech Bachelor",5700,D95="Master",8000,D95="Master in Eng",8700,D95="PhD",10500)</f>
        <v>#N/A</v>
      </c>
      <c r="G95" s="23"/>
      <c r="H95" s="24" t="e">
        <f>'Cost Input'!$F95*'Cost Input'!$G95</f>
        <v>#N/A</v>
      </c>
      <c r="I95" s="23"/>
      <c r="J95" s="24" t="e">
        <f>'Cost Input'!$F95*'Cost Input'!$I95</f>
        <v>#N/A</v>
      </c>
      <c r="K95" s="25">
        <f>'Cost Input'!$G95+'Cost Input'!$I95</f>
        <v>0</v>
      </c>
      <c r="L95" s="26" t="e">
        <f>'Cost Input'!$H95+'Cost Input'!$J95</f>
        <v>#N/A</v>
      </c>
      <c r="M95" s="27"/>
      <c r="N95" s="27"/>
      <c r="O95" s="28">
        <f>'Cost Input'!$M95+'Cost Input'!$N95</f>
        <v>0</v>
      </c>
      <c r="P95" s="29"/>
      <c r="Q95" s="29"/>
      <c r="R95" s="1"/>
      <c r="S95" s="1"/>
      <c r="T95" s="1"/>
      <c r="U95" s="1"/>
      <c r="V95" s="1"/>
      <c r="W95" s="1"/>
      <c r="X95" s="1"/>
      <c r="Y95" s="1"/>
      <c r="Z95" s="1"/>
    </row>
    <row r="96" spans="1:26" ht="14.25" customHeight="1">
      <c r="A96" s="20"/>
      <c r="B96" s="21"/>
      <c r="C96" s="21"/>
      <c r="D96" s="22"/>
      <c r="E96" s="21"/>
      <c r="F96" s="162" t="e" cm="1">
        <f t="array" ref="F96">_xlfn.IFS(D96="Tech Bachelor - Still to be hired",5700,D96="Master - Still to be hired",8000,D96="Master in Eng - Still to be hired",8700,D96="PhD - Still to be hired",10500,D96="Tech Bachelor",5700,D96="Master",8000,D96="Master in Eng",8700,D96="PhD",10500)</f>
        <v>#N/A</v>
      </c>
      <c r="G96" s="23"/>
      <c r="H96" s="24" t="e">
        <f>'Cost Input'!$F96*'Cost Input'!$G96</f>
        <v>#N/A</v>
      </c>
      <c r="I96" s="23"/>
      <c r="J96" s="24" t="e">
        <f>'Cost Input'!$F96*'Cost Input'!$I96</f>
        <v>#N/A</v>
      </c>
      <c r="K96" s="25">
        <f>'Cost Input'!$G96+'Cost Input'!$I96</f>
        <v>0</v>
      </c>
      <c r="L96" s="26" t="e">
        <f>'Cost Input'!$H96+'Cost Input'!$J96</f>
        <v>#N/A</v>
      </c>
      <c r="M96" s="27"/>
      <c r="N96" s="27"/>
      <c r="O96" s="28">
        <f>'Cost Input'!$M96+'Cost Input'!$N96</f>
        <v>0</v>
      </c>
      <c r="P96" s="29"/>
      <c r="Q96" s="29"/>
      <c r="R96" s="1"/>
      <c r="S96" s="1"/>
      <c r="T96" s="1"/>
      <c r="U96" s="1"/>
      <c r="V96" s="1"/>
      <c r="W96" s="1"/>
      <c r="X96" s="1"/>
      <c r="Y96" s="1"/>
      <c r="Z96" s="1"/>
    </row>
    <row r="97" spans="1:26" ht="14.25" customHeight="1">
      <c r="A97" s="20"/>
      <c r="B97" s="21"/>
      <c r="C97" s="21"/>
      <c r="D97" s="22"/>
      <c r="E97" s="21"/>
      <c r="F97" s="162" t="e" cm="1">
        <f t="array" ref="F97">_xlfn.IFS(D97="Tech Bachelor - Still to be hired",5700,D97="Master - Still to be hired",8000,D97="Master in Eng - Still to be hired",8700,D97="PhD - Still to be hired",10500,D97="Tech Bachelor",5700,D97="Master",8000,D97="Master in Eng",8700,D97="PhD",10500)</f>
        <v>#N/A</v>
      </c>
      <c r="G97" s="23"/>
      <c r="H97" s="24" t="e">
        <f>'Cost Input'!$F97*'Cost Input'!$G97</f>
        <v>#N/A</v>
      </c>
      <c r="I97" s="23"/>
      <c r="J97" s="24" t="e">
        <f>'Cost Input'!$F97*'Cost Input'!$I97</f>
        <v>#N/A</v>
      </c>
      <c r="K97" s="25">
        <f>'Cost Input'!$G97+'Cost Input'!$I97</f>
        <v>0</v>
      </c>
      <c r="L97" s="26" t="e">
        <f>'Cost Input'!$H97+'Cost Input'!$J97</f>
        <v>#N/A</v>
      </c>
      <c r="M97" s="27"/>
      <c r="N97" s="27"/>
      <c r="O97" s="28">
        <f>'Cost Input'!$M97+'Cost Input'!$N97</f>
        <v>0</v>
      </c>
      <c r="P97" s="29"/>
      <c r="Q97" s="29"/>
      <c r="R97" s="1"/>
      <c r="S97" s="1"/>
      <c r="T97" s="1"/>
      <c r="U97" s="1"/>
      <c r="V97" s="1"/>
      <c r="W97" s="1"/>
      <c r="X97" s="1"/>
      <c r="Y97" s="1"/>
      <c r="Z97" s="1"/>
    </row>
    <row r="98" spans="1:26" ht="14.25" customHeight="1">
      <c r="A98" s="20"/>
      <c r="B98" s="21"/>
      <c r="C98" s="21"/>
      <c r="D98" s="22"/>
      <c r="E98" s="21"/>
      <c r="F98" s="162" t="e" cm="1">
        <f t="array" ref="F98">_xlfn.IFS(D98="Tech Bachelor - Still to be hired",5700,D98="Master - Still to be hired",8000,D98="Master in Eng - Still to be hired",8700,D98="PhD - Still to be hired",10500,D98="Tech Bachelor",5700,D98="Master",8000,D98="Master in Eng",8700,D98="PhD",10500)</f>
        <v>#N/A</v>
      </c>
      <c r="G98" s="23"/>
      <c r="H98" s="24" t="e">
        <f>'Cost Input'!$F98*'Cost Input'!$G98</f>
        <v>#N/A</v>
      </c>
      <c r="I98" s="23"/>
      <c r="J98" s="24" t="e">
        <f>'Cost Input'!$F98*'Cost Input'!$I98</f>
        <v>#N/A</v>
      </c>
      <c r="K98" s="25">
        <f>'Cost Input'!$G98+'Cost Input'!$I98</f>
        <v>0</v>
      </c>
      <c r="L98" s="26" t="e">
        <f>'Cost Input'!$H98+'Cost Input'!$J98</f>
        <v>#N/A</v>
      </c>
      <c r="M98" s="27"/>
      <c r="N98" s="27"/>
      <c r="O98" s="28">
        <f>'Cost Input'!$M98+'Cost Input'!$N98</f>
        <v>0</v>
      </c>
      <c r="P98" s="29"/>
      <c r="Q98" s="29"/>
      <c r="R98" s="1"/>
      <c r="S98" s="1"/>
      <c r="T98" s="1"/>
      <c r="U98" s="1"/>
      <c r="V98" s="1"/>
      <c r="W98" s="1"/>
      <c r="X98" s="1"/>
      <c r="Y98" s="1"/>
      <c r="Z98" s="1"/>
    </row>
    <row r="99" spans="1:26" ht="14.25" customHeight="1">
      <c r="A99" s="20"/>
      <c r="B99" s="21"/>
      <c r="C99" s="21"/>
      <c r="D99" s="22"/>
      <c r="E99" s="21"/>
      <c r="F99" s="162" t="e" cm="1">
        <f t="array" ref="F99">_xlfn.IFS(D99="Tech Bachelor - Still to be hired",5700,D99="Master - Still to be hired",8000,D99="Master in Eng - Still to be hired",8700,D99="PhD - Still to be hired",10500,D99="Tech Bachelor",5700,D99="Master",8000,D99="Master in Eng",8700,D99="PhD",10500)</f>
        <v>#N/A</v>
      </c>
      <c r="G99" s="23"/>
      <c r="H99" s="24" t="e">
        <f>'Cost Input'!$F99*'Cost Input'!$G99</f>
        <v>#N/A</v>
      </c>
      <c r="I99" s="23"/>
      <c r="J99" s="24" t="e">
        <f>'Cost Input'!$F99*'Cost Input'!$I99</f>
        <v>#N/A</v>
      </c>
      <c r="K99" s="25">
        <f>'Cost Input'!$G99+'Cost Input'!$I99</f>
        <v>0</v>
      </c>
      <c r="L99" s="26" t="e">
        <f>'Cost Input'!$H99+'Cost Input'!$J99</f>
        <v>#N/A</v>
      </c>
      <c r="M99" s="27"/>
      <c r="N99" s="27"/>
      <c r="O99" s="28">
        <f>'Cost Input'!$M99+'Cost Input'!$N99</f>
        <v>0</v>
      </c>
      <c r="P99" s="29"/>
      <c r="Q99" s="29"/>
      <c r="R99" s="1"/>
      <c r="S99" s="1"/>
      <c r="T99" s="1"/>
      <c r="U99" s="1"/>
      <c r="V99" s="1"/>
      <c r="W99" s="1"/>
      <c r="X99" s="1"/>
      <c r="Y99" s="1"/>
      <c r="Z99" s="1"/>
    </row>
    <row r="100" spans="1:26" ht="14.25" customHeight="1">
      <c r="A100" s="20"/>
      <c r="B100" s="21"/>
      <c r="C100" s="21"/>
      <c r="D100" s="22"/>
      <c r="E100" s="21"/>
      <c r="F100" s="162" t="e" cm="1">
        <f t="array" ref="F100">_xlfn.IFS(D100="Tech Bachelor - Still to be hired",5700,D100="Master - Still to be hired",8000,D100="Master in Eng - Still to be hired",8700,D100="PhD - Still to be hired",10500,D100="Tech Bachelor",5700,D100="Master",8000,D100="Master in Eng",8700,D100="PhD",10500)</f>
        <v>#N/A</v>
      </c>
      <c r="G100" s="23"/>
      <c r="H100" s="24" t="e">
        <f>'Cost Input'!$F100*'Cost Input'!$G100</f>
        <v>#N/A</v>
      </c>
      <c r="I100" s="23"/>
      <c r="J100" s="24" t="e">
        <f>'Cost Input'!$F100*'Cost Input'!$I100</f>
        <v>#N/A</v>
      </c>
      <c r="K100" s="25">
        <f>'Cost Input'!$G100+'Cost Input'!$I100</f>
        <v>0</v>
      </c>
      <c r="L100" s="26" t="e">
        <f>'Cost Input'!$H100+'Cost Input'!$J100</f>
        <v>#N/A</v>
      </c>
      <c r="M100" s="27"/>
      <c r="N100" s="27"/>
      <c r="O100" s="28">
        <f>'Cost Input'!$M100+'Cost Input'!$N100</f>
        <v>0</v>
      </c>
      <c r="P100" s="29"/>
      <c r="Q100" s="29"/>
      <c r="R100" s="1"/>
      <c r="S100" s="1"/>
      <c r="T100" s="1"/>
      <c r="U100" s="1"/>
      <c r="V100" s="1"/>
      <c r="W100" s="1"/>
      <c r="X100" s="1"/>
      <c r="Y100" s="1"/>
      <c r="Z100" s="1"/>
    </row>
    <row r="101" spans="1:26" ht="14.25" customHeight="1">
      <c r="A101" s="20"/>
      <c r="B101" s="21"/>
      <c r="C101" s="21"/>
      <c r="D101" s="22"/>
      <c r="E101" s="21"/>
      <c r="F101" s="162" t="e" cm="1">
        <f t="array" ref="F101">_xlfn.IFS(D101="Tech Bachelor - Still to be hired",5700,D101="Master - Still to be hired",8000,D101="Master in Eng - Still to be hired",8700,D101="PhD - Still to be hired",10500,D101="Tech Bachelor",5700,D101="Master",8000,D101="Master in Eng",8700,D101="PhD",10500)</f>
        <v>#N/A</v>
      </c>
      <c r="G101" s="23"/>
      <c r="H101" s="24" t="e">
        <f>'Cost Input'!$F101*'Cost Input'!$G101</f>
        <v>#N/A</v>
      </c>
      <c r="I101" s="23"/>
      <c r="J101" s="24" t="e">
        <f>'Cost Input'!$F101*'Cost Input'!$I101</f>
        <v>#N/A</v>
      </c>
      <c r="K101" s="25">
        <f>'Cost Input'!$G101+'Cost Input'!$I101</f>
        <v>0</v>
      </c>
      <c r="L101" s="26" t="e">
        <f>'Cost Input'!$H101+'Cost Input'!$J101</f>
        <v>#N/A</v>
      </c>
      <c r="M101" s="27"/>
      <c r="N101" s="27"/>
      <c r="O101" s="28">
        <f>'Cost Input'!$M101+'Cost Input'!$N101</f>
        <v>0</v>
      </c>
      <c r="P101" s="29"/>
      <c r="Q101" s="29"/>
      <c r="R101" s="1"/>
      <c r="S101" s="1"/>
      <c r="T101" s="1"/>
      <c r="U101" s="1"/>
      <c r="V101" s="1"/>
      <c r="W101" s="1"/>
      <c r="X101" s="1"/>
      <c r="Y101" s="1"/>
      <c r="Z101" s="1"/>
    </row>
    <row r="102" spans="1:26" ht="14.25" customHeight="1">
      <c r="A102" s="20"/>
      <c r="B102" s="21"/>
      <c r="C102" s="21"/>
      <c r="D102" s="22"/>
      <c r="E102" s="21"/>
      <c r="F102" s="162" t="e" cm="1">
        <f t="array" ref="F102">_xlfn.IFS(D102="Tech Bachelor - Still to be hired",5700,D102="Master - Still to be hired",8000,D102="Master in Eng - Still to be hired",8700,D102="PhD - Still to be hired",10500,D102="Tech Bachelor",5700,D102="Master",8000,D102="Master in Eng",8700,D102="PhD",10500)</f>
        <v>#N/A</v>
      </c>
      <c r="G102" s="23"/>
      <c r="H102" s="24" t="e">
        <f>'Cost Input'!$F102*'Cost Input'!$G102</f>
        <v>#N/A</v>
      </c>
      <c r="I102" s="23"/>
      <c r="J102" s="24" t="e">
        <f>'Cost Input'!$F102*'Cost Input'!$I102</f>
        <v>#N/A</v>
      </c>
      <c r="K102" s="25">
        <f>'Cost Input'!$G102+'Cost Input'!$I102</f>
        <v>0</v>
      </c>
      <c r="L102" s="26" t="e">
        <f>'Cost Input'!$H102+'Cost Input'!$J102</f>
        <v>#N/A</v>
      </c>
      <c r="M102" s="27"/>
      <c r="N102" s="27"/>
      <c r="O102" s="28">
        <f>'Cost Input'!$M102+'Cost Input'!$N102</f>
        <v>0</v>
      </c>
      <c r="P102" s="29"/>
      <c r="Q102" s="29"/>
      <c r="R102" s="1"/>
      <c r="S102" s="1"/>
      <c r="T102" s="1"/>
      <c r="U102" s="1"/>
      <c r="V102" s="1"/>
      <c r="W102" s="1"/>
      <c r="X102" s="1"/>
      <c r="Y102" s="1"/>
      <c r="Z102" s="1"/>
    </row>
    <row r="103" spans="1:26" ht="14.25" customHeight="1">
      <c r="A103" s="20"/>
      <c r="B103" s="21"/>
      <c r="C103" s="21"/>
      <c r="D103" s="22"/>
      <c r="E103" s="21"/>
      <c r="F103" s="162" t="e" cm="1">
        <f t="array" ref="F103">_xlfn.IFS(D103="Tech Bachelor - Still to be hired",5700,D103="Master - Still to be hired",8000,D103="Master in Eng - Still to be hired",8700,D103="PhD - Still to be hired",10500,D103="Tech Bachelor",5700,D103="Master",8000,D103="Master in Eng",8700,D103="PhD",10500)</f>
        <v>#N/A</v>
      </c>
      <c r="G103" s="23"/>
      <c r="H103" s="24" t="e">
        <f>'Cost Input'!$F103*'Cost Input'!$G103</f>
        <v>#N/A</v>
      </c>
      <c r="I103" s="23"/>
      <c r="J103" s="24" t="e">
        <f>'Cost Input'!$F103*'Cost Input'!$I103</f>
        <v>#N/A</v>
      </c>
      <c r="K103" s="25">
        <f>'Cost Input'!$G103+'Cost Input'!$I103</f>
        <v>0</v>
      </c>
      <c r="L103" s="26" t="e">
        <f>'Cost Input'!$H103+'Cost Input'!$J103</f>
        <v>#N/A</v>
      </c>
      <c r="M103" s="27"/>
      <c r="N103" s="27"/>
      <c r="O103" s="28">
        <f>'Cost Input'!$M103+'Cost Input'!$N103</f>
        <v>0</v>
      </c>
      <c r="P103" s="29"/>
      <c r="Q103" s="29"/>
      <c r="R103" s="1"/>
      <c r="S103" s="1"/>
      <c r="T103" s="1"/>
      <c r="U103" s="1"/>
      <c r="V103" s="1"/>
      <c r="W103" s="1"/>
      <c r="X103" s="1"/>
      <c r="Y103" s="1"/>
      <c r="Z103" s="1"/>
    </row>
    <row r="104" spans="1:26" ht="14.25" customHeight="1">
      <c r="A104" s="20"/>
      <c r="B104" s="21"/>
      <c r="C104" s="21"/>
      <c r="D104" s="22"/>
      <c r="E104" s="21"/>
      <c r="F104" s="162" t="e" cm="1">
        <f t="array" ref="F104">_xlfn.IFS(D104="Tech Bachelor - Still to be hired",5700,D104="Master - Still to be hired",8000,D104="Master in Eng - Still to be hired",8700,D104="PhD - Still to be hired",10500,D104="Tech Bachelor",5700,D104="Master",8000,D104="Master in Eng",8700,D104="PhD",10500)</f>
        <v>#N/A</v>
      </c>
      <c r="G104" s="23"/>
      <c r="H104" s="24" t="e">
        <f>'Cost Input'!$F104*'Cost Input'!$G104</f>
        <v>#N/A</v>
      </c>
      <c r="I104" s="23"/>
      <c r="J104" s="24" t="e">
        <f>'Cost Input'!$F104*'Cost Input'!$I104</f>
        <v>#N/A</v>
      </c>
      <c r="K104" s="25">
        <f>'Cost Input'!$G104+'Cost Input'!$I104</f>
        <v>0</v>
      </c>
      <c r="L104" s="26" t="e">
        <f>'Cost Input'!$H104+'Cost Input'!$J104</f>
        <v>#N/A</v>
      </c>
      <c r="M104" s="27"/>
      <c r="N104" s="27"/>
      <c r="O104" s="28">
        <f>'Cost Input'!$M104+'Cost Input'!$N104</f>
        <v>0</v>
      </c>
      <c r="P104" s="29"/>
      <c r="Q104" s="29"/>
      <c r="R104" s="1"/>
      <c r="S104" s="1"/>
      <c r="T104" s="1"/>
      <c r="U104" s="1"/>
      <c r="V104" s="1"/>
      <c r="W104" s="1"/>
      <c r="X104" s="1"/>
      <c r="Y104" s="1"/>
      <c r="Z104" s="1"/>
    </row>
    <row r="105" spans="1:26" ht="14.25" customHeight="1">
      <c r="A105" s="20"/>
      <c r="B105" s="21"/>
      <c r="C105" s="21"/>
      <c r="D105" s="22"/>
      <c r="E105" s="21"/>
      <c r="F105" s="162" t="e" cm="1">
        <f t="array" ref="F105">_xlfn.IFS(D105="Tech Bachelor - Still to be hired",5700,D105="Master - Still to be hired",8000,D105="Master in Eng - Still to be hired",8700,D105="PhD - Still to be hired",10500,D105="Tech Bachelor",5700,D105="Master",8000,D105="Master in Eng",8700,D105="PhD",10500)</f>
        <v>#N/A</v>
      </c>
      <c r="G105" s="23"/>
      <c r="H105" s="24" t="e">
        <f>'Cost Input'!$F105*'Cost Input'!$G105</f>
        <v>#N/A</v>
      </c>
      <c r="I105" s="23"/>
      <c r="J105" s="24" t="e">
        <f>'Cost Input'!$F105*'Cost Input'!$I105</f>
        <v>#N/A</v>
      </c>
      <c r="K105" s="25">
        <f>'Cost Input'!$G105+'Cost Input'!$I105</f>
        <v>0</v>
      </c>
      <c r="L105" s="26" t="e">
        <f>'Cost Input'!$H105+'Cost Input'!$J105</f>
        <v>#N/A</v>
      </c>
      <c r="M105" s="27"/>
      <c r="N105" s="27"/>
      <c r="O105" s="28">
        <f>'Cost Input'!$M105+'Cost Input'!$N105</f>
        <v>0</v>
      </c>
      <c r="P105" s="29"/>
      <c r="Q105" s="29"/>
      <c r="R105" s="1"/>
      <c r="S105" s="1"/>
      <c r="T105" s="1"/>
      <c r="U105" s="1"/>
      <c r="V105" s="1"/>
      <c r="W105" s="1"/>
      <c r="X105" s="1"/>
      <c r="Y105" s="1"/>
      <c r="Z105" s="1"/>
    </row>
    <row r="106" spans="1:26" ht="14.25" customHeight="1">
      <c r="A106" s="20"/>
      <c r="B106" s="21"/>
      <c r="C106" s="21"/>
      <c r="D106" s="22"/>
      <c r="E106" s="21"/>
      <c r="F106" s="162" t="e" cm="1">
        <f t="array" ref="F106">_xlfn.IFS(D106="Tech Bachelor - Still to be hired",5700,D106="Master - Still to be hired",8000,D106="Master in Eng - Still to be hired",8700,D106="PhD - Still to be hired",10500,D106="Tech Bachelor",5700,D106="Master",8000,D106="Master in Eng",8700,D106="PhD",10500)</f>
        <v>#N/A</v>
      </c>
      <c r="G106" s="23"/>
      <c r="H106" s="24" t="e">
        <f>'Cost Input'!$F106*'Cost Input'!$G106</f>
        <v>#N/A</v>
      </c>
      <c r="I106" s="23"/>
      <c r="J106" s="24" t="e">
        <f>'Cost Input'!$F106*'Cost Input'!$I106</f>
        <v>#N/A</v>
      </c>
      <c r="K106" s="25">
        <f>'Cost Input'!$G106+'Cost Input'!$I106</f>
        <v>0</v>
      </c>
      <c r="L106" s="26" t="e">
        <f>'Cost Input'!$H106+'Cost Input'!$J106</f>
        <v>#N/A</v>
      </c>
      <c r="M106" s="27"/>
      <c r="N106" s="27"/>
      <c r="O106" s="28">
        <f>'Cost Input'!$M106+'Cost Input'!$N106</f>
        <v>0</v>
      </c>
      <c r="P106" s="29"/>
      <c r="Q106" s="29"/>
      <c r="R106" s="1"/>
      <c r="S106" s="1"/>
      <c r="T106" s="1"/>
      <c r="U106" s="1"/>
      <c r="V106" s="1"/>
      <c r="W106" s="1"/>
      <c r="X106" s="1"/>
      <c r="Y106" s="1"/>
      <c r="Z106" s="1"/>
    </row>
    <row r="107" spans="1:26" ht="14.25" customHeight="1">
      <c r="A107" s="20"/>
      <c r="B107" s="21"/>
      <c r="C107" s="21"/>
      <c r="D107" s="22"/>
      <c r="E107" s="21"/>
      <c r="F107" s="162" t="e" cm="1">
        <f t="array" ref="F107">_xlfn.IFS(D107="Tech Bachelor - Still to be hired",5700,D107="Master - Still to be hired",8000,D107="Master in Eng - Still to be hired",8700,D107="PhD - Still to be hired",10500,D107="Tech Bachelor",5700,D107="Master",8000,D107="Master in Eng",8700,D107="PhD",10500)</f>
        <v>#N/A</v>
      </c>
      <c r="G107" s="23"/>
      <c r="H107" s="24" t="e">
        <f>'Cost Input'!$F107*'Cost Input'!$G107</f>
        <v>#N/A</v>
      </c>
      <c r="I107" s="23"/>
      <c r="J107" s="24" t="e">
        <f>'Cost Input'!$F107*'Cost Input'!$I107</f>
        <v>#N/A</v>
      </c>
      <c r="K107" s="25">
        <f>'Cost Input'!$G107+'Cost Input'!$I107</f>
        <v>0</v>
      </c>
      <c r="L107" s="26" t="e">
        <f>'Cost Input'!$H107+'Cost Input'!$J107</f>
        <v>#N/A</v>
      </c>
      <c r="M107" s="27"/>
      <c r="N107" s="27"/>
      <c r="O107" s="28">
        <f>'Cost Input'!$M107+'Cost Input'!$N107</f>
        <v>0</v>
      </c>
      <c r="P107" s="29"/>
      <c r="Q107" s="29"/>
      <c r="R107" s="1"/>
      <c r="S107" s="1"/>
      <c r="T107" s="1"/>
      <c r="U107" s="1"/>
      <c r="V107" s="1"/>
      <c r="W107" s="1"/>
      <c r="X107" s="1"/>
      <c r="Y107" s="1"/>
      <c r="Z107" s="1"/>
    </row>
    <row r="108" spans="1:26" ht="14.25" customHeight="1">
      <c r="A108" s="20"/>
      <c r="B108" s="21"/>
      <c r="C108" s="21"/>
      <c r="D108" s="22"/>
      <c r="E108" s="21"/>
      <c r="F108" s="162" t="e" cm="1">
        <f t="array" ref="F108">_xlfn.IFS(D108="Tech Bachelor - Still to be hired",5700,D108="Master - Still to be hired",8000,D108="Master in Eng - Still to be hired",8700,D108="PhD - Still to be hired",10500,D108="Tech Bachelor",5700,D108="Master",8000,D108="Master in Eng",8700,D108="PhD",10500)</f>
        <v>#N/A</v>
      </c>
      <c r="G108" s="23"/>
      <c r="H108" s="24" t="e">
        <f>'Cost Input'!$F108*'Cost Input'!$G108</f>
        <v>#N/A</v>
      </c>
      <c r="I108" s="23"/>
      <c r="J108" s="24" t="e">
        <f>'Cost Input'!$F108*'Cost Input'!$I108</f>
        <v>#N/A</v>
      </c>
      <c r="K108" s="25">
        <f>'Cost Input'!$G108+'Cost Input'!$I108</f>
        <v>0</v>
      </c>
      <c r="L108" s="26" t="e">
        <f>'Cost Input'!$H108+'Cost Input'!$J108</f>
        <v>#N/A</v>
      </c>
      <c r="M108" s="27"/>
      <c r="N108" s="27"/>
      <c r="O108" s="28">
        <f>'Cost Input'!$M108+'Cost Input'!$N108</f>
        <v>0</v>
      </c>
      <c r="P108" s="29"/>
      <c r="Q108" s="29"/>
      <c r="R108" s="1"/>
      <c r="S108" s="1"/>
      <c r="T108" s="1"/>
      <c r="U108" s="1"/>
      <c r="V108" s="1"/>
      <c r="W108" s="1"/>
      <c r="X108" s="1"/>
      <c r="Y108" s="1"/>
      <c r="Z108" s="1"/>
    </row>
    <row r="109" spans="1:26" ht="14.25" customHeight="1">
      <c r="A109" s="20"/>
      <c r="B109" s="21"/>
      <c r="C109" s="21"/>
      <c r="D109" s="22"/>
      <c r="E109" s="21"/>
      <c r="F109" s="162" t="e" cm="1">
        <f t="array" ref="F109">_xlfn.IFS(D109="Tech Bachelor - Still to be hired",5700,D109="Master - Still to be hired",8000,D109="Master in Eng - Still to be hired",8700,D109="PhD - Still to be hired",10500,D109="Tech Bachelor",5700,D109="Master",8000,D109="Master in Eng",8700,D109="PhD",10500)</f>
        <v>#N/A</v>
      </c>
      <c r="G109" s="23"/>
      <c r="H109" s="24" t="e">
        <f>'Cost Input'!$F109*'Cost Input'!$G109</f>
        <v>#N/A</v>
      </c>
      <c r="I109" s="23"/>
      <c r="J109" s="24" t="e">
        <f>'Cost Input'!$F109*'Cost Input'!$I109</f>
        <v>#N/A</v>
      </c>
      <c r="K109" s="25">
        <f>'Cost Input'!$G109+'Cost Input'!$I109</f>
        <v>0</v>
      </c>
      <c r="L109" s="26" t="e">
        <f>'Cost Input'!$H109+'Cost Input'!$J109</f>
        <v>#N/A</v>
      </c>
      <c r="M109" s="27"/>
      <c r="N109" s="27"/>
      <c r="O109" s="28">
        <f>'Cost Input'!$M109+'Cost Input'!$N109</f>
        <v>0</v>
      </c>
      <c r="P109" s="29"/>
      <c r="Q109" s="29"/>
      <c r="R109" s="1"/>
      <c r="S109" s="1"/>
      <c r="T109" s="1"/>
      <c r="U109" s="1"/>
      <c r="V109" s="1"/>
      <c r="W109" s="1"/>
      <c r="X109" s="1"/>
      <c r="Y109" s="1"/>
      <c r="Z109" s="1"/>
    </row>
    <row r="110" spans="1:26" ht="14.25" customHeight="1">
      <c r="A110" s="20"/>
      <c r="B110" s="21"/>
      <c r="C110" s="21"/>
      <c r="D110" s="22"/>
      <c r="E110" s="21"/>
      <c r="F110" s="162" t="e" cm="1">
        <f t="array" ref="F110">_xlfn.IFS(D110="Tech Bachelor - Still to be hired",5700,D110="Master - Still to be hired",8000,D110="Master in Eng - Still to be hired",8700,D110="PhD - Still to be hired",10500,D110="Tech Bachelor",5700,D110="Master",8000,D110="Master in Eng",8700,D110="PhD",10500)</f>
        <v>#N/A</v>
      </c>
      <c r="G110" s="23"/>
      <c r="H110" s="24" t="e">
        <f>'Cost Input'!$F110*'Cost Input'!$G110</f>
        <v>#N/A</v>
      </c>
      <c r="I110" s="23"/>
      <c r="J110" s="24" t="e">
        <f>'Cost Input'!$F110*'Cost Input'!$I110</f>
        <v>#N/A</v>
      </c>
      <c r="K110" s="25">
        <f>'Cost Input'!$G110+'Cost Input'!$I110</f>
        <v>0</v>
      </c>
      <c r="L110" s="26" t="e">
        <f>'Cost Input'!$H110+'Cost Input'!$J110</f>
        <v>#N/A</v>
      </c>
      <c r="M110" s="27"/>
      <c r="N110" s="27"/>
      <c r="O110" s="28">
        <f>'Cost Input'!$M110+'Cost Input'!$N110</f>
        <v>0</v>
      </c>
      <c r="P110" s="29"/>
      <c r="Q110" s="29"/>
      <c r="R110" s="1"/>
      <c r="S110" s="1"/>
      <c r="T110" s="1"/>
      <c r="U110" s="1"/>
      <c r="V110" s="1"/>
      <c r="W110" s="1"/>
      <c r="X110" s="1"/>
      <c r="Y110" s="1"/>
      <c r="Z110" s="1"/>
    </row>
    <row r="111" spans="1:26" ht="14.25" customHeight="1">
      <c r="A111" s="20"/>
      <c r="B111" s="21"/>
      <c r="C111" s="21"/>
      <c r="D111" s="22"/>
      <c r="E111" s="21"/>
      <c r="F111" s="162" t="e" cm="1">
        <f t="array" ref="F111">_xlfn.IFS(D111="Tech Bachelor - Still to be hired",5700,D111="Master - Still to be hired",8000,D111="Master in Eng - Still to be hired",8700,D111="PhD - Still to be hired",10500,D111="Tech Bachelor",5700,D111="Master",8000,D111="Master in Eng",8700,D111="PhD",10500)</f>
        <v>#N/A</v>
      </c>
      <c r="G111" s="23"/>
      <c r="H111" s="24" t="e">
        <f>'Cost Input'!$F111*'Cost Input'!$G111</f>
        <v>#N/A</v>
      </c>
      <c r="I111" s="23"/>
      <c r="J111" s="24" t="e">
        <f>'Cost Input'!$F111*'Cost Input'!$I111</f>
        <v>#N/A</v>
      </c>
      <c r="K111" s="25">
        <f>'Cost Input'!$G111+'Cost Input'!$I111</f>
        <v>0</v>
      </c>
      <c r="L111" s="26" t="e">
        <f>'Cost Input'!$H111+'Cost Input'!$J111</f>
        <v>#N/A</v>
      </c>
      <c r="M111" s="27"/>
      <c r="N111" s="27"/>
      <c r="O111" s="28">
        <f>'Cost Input'!$M111+'Cost Input'!$N111</f>
        <v>0</v>
      </c>
      <c r="P111" s="29"/>
      <c r="Q111" s="29"/>
      <c r="R111" s="1"/>
      <c r="S111" s="1"/>
      <c r="T111" s="1"/>
      <c r="U111" s="1"/>
      <c r="V111" s="1"/>
      <c r="W111" s="1"/>
      <c r="X111" s="1"/>
      <c r="Y111" s="1"/>
      <c r="Z111" s="1"/>
    </row>
    <row r="112" spans="1:26" ht="14.25" customHeight="1">
      <c r="A112" s="20"/>
      <c r="B112" s="21"/>
      <c r="C112" s="21"/>
      <c r="D112" s="22"/>
      <c r="E112" s="21"/>
      <c r="F112" s="162" t="e" cm="1">
        <f t="array" ref="F112">_xlfn.IFS(D112="Tech Bachelor - Still to be hired",5700,D112="Master - Still to be hired",8000,D112="Master in Eng - Still to be hired",8700,D112="PhD - Still to be hired",10500,D112="Tech Bachelor",5700,D112="Master",8000,D112="Master in Eng",8700,D112="PhD",10500)</f>
        <v>#N/A</v>
      </c>
      <c r="G112" s="23"/>
      <c r="H112" s="24" t="e">
        <f>'Cost Input'!$F112*'Cost Input'!$G112</f>
        <v>#N/A</v>
      </c>
      <c r="I112" s="23"/>
      <c r="J112" s="24" t="e">
        <f>'Cost Input'!$F112*'Cost Input'!$I112</f>
        <v>#N/A</v>
      </c>
      <c r="K112" s="25">
        <f>'Cost Input'!$G112+'Cost Input'!$I112</f>
        <v>0</v>
      </c>
      <c r="L112" s="26" t="e">
        <f>'Cost Input'!$H112+'Cost Input'!$J112</f>
        <v>#N/A</v>
      </c>
      <c r="M112" s="27"/>
      <c r="N112" s="27"/>
      <c r="O112" s="28">
        <f>'Cost Input'!$M112+'Cost Input'!$N112</f>
        <v>0</v>
      </c>
      <c r="P112" s="29"/>
      <c r="Q112" s="29"/>
      <c r="R112" s="1"/>
      <c r="S112" s="1"/>
      <c r="T112" s="1"/>
      <c r="U112" s="1"/>
      <c r="V112" s="1"/>
      <c r="W112" s="1"/>
      <c r="X112" s="1"/>
      <c r="Y112" s="1"/>
      <c r="Z112" s="1"/>
    </row>
    <row r="113" spans="1:26" ht="14.25" customHeight="1">
      <c r="A113" s="20"/>
      <c r="B113" s="21"/>
      <c r="C113" s="21"/>
      <c r="D113" s="22"/>
      <c r="E113" s="21"/>
      <c r="F113" s="162" t="e" cm="1">
        <f t="array" ref="F113">_xlfn.IFS(D113="Tech Bachelor - Still to be hired",5700,D113="Master - Still to be hired",8000,D113="Master in Eng - Still to be hired",8700,D113="PhD - Still to be hired",10500,D113="Tech Bachelor",5700,D113="Master",8000,D113="Master in Eng",8700,D113="PhD",10500)</f>
        <v>#N/A</v>
      </c>
      <c r="G113" s="23"/>
      <c r="H113" s="24" t="e">
        <f>'Cost Input'!$F113*'Cost Input'!$G113</f>
        <v>#N/A</v>
      </c>
      <c r="I113" s="23"/>
      <c r="J113" s="24" t="e">
        <f>'Cost Input'!$F113*'Cost Input'!$I113</f>
        <v>#N/A</v>
      </c>
      <c r="K113" s="25">
        <f>'Cost Input'!$G113+'Cost Input'!$I113</f>
        <v>0</v>
      </c>
      <c r="L113" s="26" t="e">
        <f>'Cost Input'!$H113+'Cost Input'!$J113</f>
        <v>#N/A</v>
      </c>
      <c r="M113" s="27"/>
      <c r="N113" s="27"/>
      <c r="O113" s="28">
        <f>'Cost Input'!$M113+'Cost Input'!$N113</f>
        <v>0</v>
      </c>
      <c r="P113" s="29"/>
      <c r="Q113" s="29"/>
      <c r="R113" s="1"/>
      <c r="S113" s="1"/>
      <c r="T113" s="1"/>
      <c r="U113" s="1"/>
      <c r="V113" s="1"/>
      <c r="W113" s="1"/>
      <c r="X113" s="1"/>
      <c r="Y113" s="1"/>
      <c r="Z113" s="1"/>
    </row>
    <row r="114" spans="1:26" ht="14.25" customHeight="1">
      <c r="A114" s="20"/>
      <c r="B114" s="21"/>
      <c r="C114" s="21"/>
      <c r="D114" s="22"/>
      <c r="E114" s="21"/>
      <c r="F114" s="162" t="e" cm="1">
        <f t="array" ref="F114">_xlfn.IFS(D114="Tech Bachelor - Still to be hired",5700,D114="Master - Still to be hired",8000,D114="Master in Eng - Still to be hired",8700,D114="PhD - Still to be hired",10500,D114="Tech Bachelor",5700,D114="Master",8000,D114="Master in Eng",8700,D114="PhD",10500)</f>
        <v>#N/A</v>
      </c>
      <c r="G114" s="23"/>
      <c r="H114" s="24" t="e">
        <f>'Cost Input'!$F114*'Cost Input'!$G114</f>
        <v>#N/A</v>
      </c>
      <c r="I114" s="23"/>
      <c r="J114" s="24" t="e">
        <f>'Cost Input'!$F114*'Cost Input'!$I114</f>
        <v>#N/A</v>
      </c>
      <c r="K114" s="25">
        <f>'Cost Input'!$G114+'Cost Input'!$I114</f>
        <v>0</v>
      </c>
      <c r="L114" s="26" t="e">
        <f>'Cost Input'!$H114+'Cost Input'!$J114</f>
        <v>#N/A</v>
      </c>
      <c r="M114" s="27"/>
      <c r="N114" s="27"/>
      <c r="O114" s="28">
        <f>'Cost Input'!$M114+'Cost Input'!$N114</f>
        <v>0</v>
      </c>
      <c r="P114" s="29"/>
      <c r="Q114" s="29"/>
      <c r="R114" s="1"/>
      <c r="S114" s="1"/>
      <c r="T114" s="1"/>
      <c r="U114" s="1"/>
      <c r="V114" s="1"/>
      <c r="W114" s="1"/>
      <c r="X114" s="1"/>
      <c r="Y114" s="1"/>
      <c r="Z114" s="1"/>
    </row>
    <row r="115" spans="1:26" ht="14.25" customHeight="1">
      <c r="A115" s="20"/>
      <c r="B115" s="21"/>
      <c r="C115" s="21"/>
      <c r="D115" s="22"/>
      <c r="E115" s="21"/>
      <c r="F115" s="162" t="e" cm="1">
        <f t="array" ref="F115">_xlfn.IFS(D115="Tech Bachelor - Still to be hired",5700,D115="Master - Still to be hired",8000,D115="Master in Eng - Still to be hired",8700,D115="PhD - Still to be hired",10500,D115="Tech Bachelor",5700,D115="Master",8000,D115="Master in Eng",8700,D115="PhD",10500)</f>
        <v>#N/A</v>
      </c>
      <c r="G115" s="23"/>
      <c r="H115" s="24" t="e">
        <f>'Cost Input'!$F115*'Cost Input'!$G115</f>
        <v>#N/A</v>
      </c>
      <c r="I115" s="23"/>
      <c r="J115" s="24" t="e">
        <f>'Cost Input'!$F115*'Cost Input'!$I115</f>
        <v>#N/A</v>
      </c>
      <c r="K115" s="25">
        <f>'Cost Input'!$G115+'Cost Input'!$I115</f>
        <v>0</v>
      </c>
      <c r="L115" s="26" t="e">
        <f>'Cost Input'!$H115+'Cost Input'!$J115</f>
        <v>#N/A</v>
      </c>
      <c r="M115" s="27"/>
      <c r="N115" s="27"/>
      <c r="O115" s="28">
        <f>'Cost Input'!$M115+'Cost Input'!$N115</f>
        <v>0</v>
      </c>
      <c r="P115" s="29"/>
      <c r="Q115" s="29"/>
      <c r="R115" s="1"/>
      <c r="S115" s="1"/>
      <c r="T115" s="1"/>
      <c r="U115" s="1"/>
      <c r="V115" s="1"/>
      <c r="W115" s="1"/>
      <c r="X115" s="1"/>
      <c r="Y115" s="1"/>
      <c r="Z115" s="1"/>
    </row>
    <row r="116" spans="1:26" ht="14.25" customHeight="1">
      <c r="A116" s="20"/>
      <c r="B116" s="21"/>
      <c r="C116" s="21"/>
      <c r="D116" s="22"/>
      <c r="E116" s="21"/>
      <c r="F116" s="162" t="e" cm="1">
        <f t="array" ref="F116">_xlfn.IFS(D116="Tech Bachelor - Still to be hired",5700,D116="Master - Still to be hired",8000,D116="Master in Eng - Still to be hired",8700,D116="PhD - Still to be hired",10500,D116="Tech Bachelor",5700,D116="Master",8000,D116="Master in Eng",8700,D116="PhD",10500)</f>
        <v>#N/A</v>
      </c>
      <c r="G116" s="23"/>
      <c r="H116" s="24" t="e">
        <f>'Cost Input'!$F116*'Cost Input'!$G116</f>
        <v>#N/A</v>
      </c>
      <c r="I116" s="23"/>
      <c r="J116" s="24" t="e">
        <f>'Cost Input'!$F116*'Cost Input'!$I116</f>
        <v>#N/A</v>
      </c>
      <c r="K116" s="25">
        <f>'Cost Input'!$G116+'Cost Input'!$I116</f>
        <v>0</v>
      </c>
      <c r="L116" s="26" t="e">
        <f>'Cost Input'!$H116+'Cost Input'!$J116</f>
        <v>#N/A</v>
      </c>
      <c r="M116" s="27"/>
      <c r="N116" s="27"/>
      <c r="O116" s="28">
        <f>'Cost Input'!$M116+'Cost Input'!$N116</f>
        <v>0</v>
      </c>
      <c r="P116" s="29"/>
      <c r="Q116" s="29"/>
      <c r="R116" s="1"/>
      <c r="S116" s="1"/>
      <c r="T116" s="1"/>
      <c r="U116" s="1"/>
      <c r="V116" s="1"/>
      <c r="W116" s="1"/>
      <c r="X116" s="1"/>
      <c r="Y116" s="1"/>
      <c r="Z116" s="1"/>
    </row>
    <row r="117" spans="1:26" ht="14.25" customHeight="1">
      <c r="A117" s="20"/>
      <c r="B117" s="21"/>
      <c r="C117" s="21"/>
      <c r="D117" s="22"/>
      <c r="E117" s="21"/>
      <c r="F117" s="162" t="e" cm="1">
        <f t="array" ref="F117">_xlfn.IFS(D117="Tech Bachelor - Still to be hired",5700,D117="Master - Still to be hired",8000,D117="Master in Eng - Still to be hired",8700,D117="PhD - Still to be hired",10500,D117="Tech Bachelor",5700,D117="Master",8000,D117="Master in Eng",8700,D117="PhD",10500)</f>
        <v>#N/A</v>
      </c>
      <c r="G117" s="23"/>
      <c r="H117" s="24" t="e">
        <f>'Cost Input'!$F117*'Cost Input'!$G117</f>
        <v>#N/A</v>
      </c>
      <c r="I117" s="23"/>
      <c r="J117" s="24" t="e">
        <f>'Cost Input'!$F117*'Cost Input'!$I117</f>
        <v>#N/A</v>
      </c>
      <c r="K117" s="25">
        <f>'Cost Input'!$G117+'Cost Input'!$I117</f>
        <v>0</v>
      </c>
      <c r="L117" s="26" t="e">
        <f>'Cost Input'!$H117+'Cost Input'!$J117</f>
        <v>#N/A</v>
      </c>
      <c r="M117" s="27"/>
      <c r="N117" s="27"/>
      <c r="O117" s="28">
        <f>'Cost Input'!$M117+'Cost Input'!$N117</f>
        <v>0</v>
      </c>
      <c r="P117" s="29"/>
      <c r="Q117" s="29"/>
      <c r="R117" s="1"/>
      <c r="S117" s="1"/>
      <c r="T117" s="1"/>
      <c r="U117" s="1"/>
      <c r="V117" s="1"/>
      <c r="W117" s="1"/>
      <c r="X117" s="1"/>
      <c r="Y117" s="1"/>
      <c r="Z117" s="1"/>
    </row>
    <row r="118" spans="1:26" ht="14.25" customHeight="1">
      <c r="A118" s="20"/>
      <c r="B118" s="21"/>
      <c r="C118" s="21"/>
      <c r="D118" s="22"/>
      <c r="E118" s="21"/>
      <c r="F118" s="162" t="e" cm="1">
        <f t="array" ref="F118">_xlfn.IFS(D118="Tech Bachelor - Still to be hired",5700,D118="Master - Still to be hired",8000,D118="Master in Eng - Still to be hired",8700,D118="PhD - Still to be hired",10500,D118="Tech Bachelor",5700,D118="Master",8000,D118="Master in Eng",8700,D118="PhD",10500)</f>
        <v>#N/A</v>
      </c>
      <c r="G118" s="23"/>
      <c r="H118" s="24" t="e">
        <f>'Cost Input'!$F118*'Cost Input'!$G118</f>
        <v>#N/A</v>
      </c>
      <c r="I118" s="23"/>
      <c r="J118" s="24" t="e">
        <f>'Cost Input'!$F118*'Cost Input'!$I118</f>
        <v>#N/A</v>
      </c>
      <c r="K118" s="25">
        <f>'Cost Input'!$G118+'Cost Input'!$I118</f>
        <v>0</v>
      </c>
      <c r="L118" s="26" t="e">
        <f>'Cost Input'!$H118+'Cost Input'!$J118</f>
        <v>#N/A</v>
      </c>
      <c r="M118" s="27"/>
      <c r="N118" s="27"/>
      <c r="O118" s="28">
        <f>'Cost Input'!$M118+'Cost Input'!$N118</f>
        <v>0</v>
      </c>
      <c r="P118" s="29"/>
      <c r="Q118" s="29"/>
      <c r="R118" s="1"/>
      <c r="S118" s="1"/>
      <c r="T118" s="1"/>
      <c r="U118" s="1"/>
      <c r="V118" s="1"/>
      <c r="W118" s="1"/>
      <c r="X118" s="1"/>
      <c r="Y118" s="1"/>
      <c r="Z118" s="1"/>
    </row>
    <row r="119" spans="1:26" ht="14.25" customHeight="1">
      <c r="A119" s="20"/>
      <c r="B119" s="21"/>
      <c r="C119" s="21"/>
      <c r="D119" s="22"/>
      <c r="E119" s="21"/>
      <c r="F119" s="162" t="e" cm="1">
        <f t="array" ref="F119">_xlfn.IFS(D119="Tech Bachelor - Still to be hired",5700,D119="Master - Still to be hired",8000,D119="Master in Eng - Still to be hired",8700,D119="PhD - Still to be hired",10500,D119="Tech Bachelor",5700,D119="Master",8000,D119="Master in Eng",8700,D119="PhD",10500)</f>
        <v>#N/A</v>
      </c>
      <c r="G119" s="23"/>
      <c r="H119" s="24" t="e">
        <f>'Cost Input'!$F119*'Cost Input'!$G119</f>
        <v>#N/A</v>
      </c>
      <c r="I119" s="23"/>
      <c r="J119" s="24" t="e">
        <f>'Cost Input'!$F119*'Cost Input'!$I119</f>
        <v>#N/A</v>
      </c>
      <c r="K119" s="25">
        <f>'Cost Input'!$G119+'Cost Input'!$I119</f>
        <v>0</v>
      </c>
      <c r="L119" s="26" t="e">
        <f>'Cost Input'!$H119+'Cost Input'!$J119</f>
        <v>#N/A</v>
      </c>
      <c r="M119" s="27"/>
      <c r="N119" s="27"/>
      <c r="O119" s="28">
        <f>'Cost Input'!$M119+'Cost Input'!$N119</f>
        <v>0</v>
      </c>
      <c r="P119" s="29"/>
      <c r="Q119" s="29"/>
      <c r="R119" s="1"/>
      <c r="S119" s="1"/>
      <c r="T119" s="1"/>
      <c r="U119" s="1"/>
      <c r="V119" s="1"/>
      <c r="W119" s="1"/>
      <c r="X119" s="1"/>
      <c r="Y119" s="1"/>
      <c r="Z119" s="1"/>
    </row>
    <row r="120" spans="1:26" ht="14.25" customHeight="1">
      <c r="A120" s="20"/>
      <c r="B120" s="21"/>
      <c r="C120" s="21"/>
      <c r="D120" s="22"/>
      <c r="E120" s="21"/>
      <c r="F120" s="162" t="e" cm="1">
        <f t="array" ref="F120">_xlfn.IFS(D120="Tech Bachelor - Still to be hired",5700,D120="Master - Still to be hired",8000,D120="Master in Eng - Still to be hired",8700,D120="PhD - Still to be hired",10500,D120="Tech Bachelor",5700,D120="Master",8000,D120="Master in Eng",8700,D120="PhD",10500)</f>
        <v>#N/A</v>
      </c>
      <c r="G120" s="23"/>
      <c r="H120" s="24" t="e">
        <f>'Cost Input'!$F120*'Cost Input'!$G120</f>
        <v>#N/A</v>
      </c>
      <c r="I120" s="23"/>
      <c r="J120" s="24" t="e">
        <f>'Cost Input'!$F120*'Cost Input'!$I120</f>
        <v>#N/A</v>
      </c>
      <c r="K120" s="25">
        <f>'Cost Input'!$G120+'Cost Input'!$I120</f>
        <v>0</v>
      </c>
      <c r="L120" s="26" t="e">
        <f>'Cost Input'!$H120+'Cost Input'!$J120</f>
        <v>#N/A</v>
      </c>
      <c r="M120" s="27"/>
      <c r="N120" s="27"/>
      <c r="O120" s="28">
        <f>'Cost Input'!$M120+'Cost Input'!$N120</f>
        <v>0</v>
      </c>
      <c r="P120" s="29"/>
      <c r="Q120" s="29"/>
      <c r="R120" s="1"/>
      <c r="S120" s="1"/>
      <c r="T120" s="1"/>
      <c r="U120" s="1"/>
      <c r="V120" s="1"/>
      <c r="W120" s="1"/>
      <c r="X120" s="1"/>
      <c r="Y120" s="1"/>
      <c r="Z120" s="1"/>
    </row>
    <row r="121" spans="1:26" ht="14.25" customHeight="1">
      <c r="A121" s="20"/>
      <c r="B121" s="21"/>
      <c r="C121" s="21"/>
      <c r="D121" s="22"/>
      <c r="E121" s="21"/>
      <c r="F121" s="162" t="e" cm="1">
        <f t="array" ref="F121">_xlfn.IFS(D121="Tech Bachelor - Still to be hired",5700,D121="Master - Still to be hired",8000,D121="Master in Eng - Still to be hired",8700,D121="PhD - Still to be hired",10500,D121="Tech Bachelor",5700,D121="Master",8000,D121="Master in Eng",8700,D121="PhD",10500)</f>
        <v>#N/A</v>
      </c>
      <c r="G121" s="23"/>
      <c r="H121" s="24" t="e">
        <f>'Cost Input'!$F121*'Cost Input'!$G121</f>
        <v>#N/A</v>
      </c>
      <c r="I121" s="23"/>
      <c r="J121" s="24" t="e">
        <f>'Cost Input'!$F121*'Cost Input'!$I121</f>
        <v>#N/A</v>
      </c>
      <c r="K121" s="25">
        <f>'Cost Input'!$G121+'Cost Input'!$I121</f>
        <v>0</v>
      </c>
      <c r="L121" s="26" t="e">
        <f>'Cost Input'!$H121+'Cost Input'!$J121</f>
        <v>#N/A</v>
      </c>
      <c r="M121" s="27"/>
      <c r="N121" s="27"/>
      <c r="O121" s="28">
        <f>'Cost Input'!$M121+'Cost Input'!$N121</f>
        <v>0</v>
      </c>
      <c r="P121" s="29"/>
      <c r="Q121" s="29"/>
      <c r="R121" s="1"/>
      <c r="S121" s="1"/>
      <c r="T121" s="1"/>
      <c r="U121" s="1"/>
      <c r="V121" s="1"/>
      <c r="W121" s="1"/>
      <c r="X121" s="1"/>
      <c r="Y121" s="1"/>
      <c r="Z121" s="1"/>
    </row>
    <row r="122" spans="1:26" ht="14.25" customHeight="1">
      <c r="A122" s="20"/>
      <c r="B122" s="21"/>
      <c r="C122" s="21"/>
      <c r="D122" s="22"/>
      <c r="E122" s="21"/>
      <c r="F122" s="162" t="e" cm="1">
        <f t="array" ref="F122">_xlfn.IFS(D122="Tech Bachelor - Still to be hired",5700,D122="Master - Still to be hired",8000,D122="Master in Eng - Still to be hired",8700,D122="PhD - Still to be hired",10500,D122="Tech Bachelor",5700,D122="Master",8000,D122="Master in Eng",8700,D122="PhD",10500)</f>
        <v>#N/A</v>
      </c>
      <c r="G122" s="23"/>
      <c r="H122" s="24" t="e">
        <f>'Cost Input'!$F122*'Cost Input'!$G122</f>
        <v>#N/A</v>
      </c>
      <c r="I122" s="23"/>
      <c r="J122" s="24" t="e">
        <f>'Cost Input'!$F122*'Cost Input'!$I122</f>
        <v>#N/A</v>
      </c>
      <c r="K122" s="25">
        <f>'Cost Input'!$G122+'Cost Input'!$I122</f>
        <v>0</v>
      </c>
      <c r="L122" s="26" t="e">
        <f>'Cost Input'!$H122+'Cost Input'!$J122</f>
        <v>#N/A</v>
      </c>
      <c r="M122" s="27"/>
      <c r="N122" s="27"/>
      <c r="O122" s="28">
        <f>'Cost Input'!$M122+'Cost Input'!$N122</f>
        <v>0</v>
      </c>
      <c r="P122" s="29"/>
      <c r="Q122" s="29"/>
      <c r="R122" s="1"/>
      <c r="S122" s="1"/>
      <c r="T122" s="1"/>
      <c r="U122" s="1"/>
      <c r="V122" s="1"/>
      <c r="W122" s="1"/>
      <c r="X122" s="1"/>
      <c r="Y122" s="1"/>
      <c r="Z122" s="1"/>
    </row>
    <row r="123" spans="1:26" ht="14.25" customHeight="1">
      <c r="A123" s="20"/>
      <c r="B123" s="21"/>
      <c r="C123" s="21"/>
      <c r="D123" s="22"/>
      <c r="E123" s="21"/>
      <c r="F123" s="162" t="e" cm="1">
        <f t="array" ref="F123">_xlfn.IFS(D123="Tech Bachelor - Still to be hired",5700,D123="Master - Still to be hired",8000,D123="Master in Eng - Still to be hired",8700,D123="PhD - Still to be hired",10500,D123="Tech Bachelor",5700,D123="Master",8000,D123="Master in Eng",8700,D123="PhD",10500)</f>
        <v>#N/A</v>
      </c>
      <c r="G123" s="23"/>
      <c r="H123" s="24" t="e">
        <f>'Cost Input'!$F123*'Cost Input'!$G123</f>
        <v>#N/A</v>
      </c>
      <c r="I123" s="23"/>
      <c r="J123" s="24" t="e">
        <f>'Cost Input'!$F123*'Cost Input'!$I123</f>
        <v>#N/A</v>
      </c>
      <c r="K123" s="25">
        <f>'Cost Input'!$G123+'Cost Input'!$I123</f>
        <v>0</v>
      </c>
      <c r="L123" s="26" t="e">
        <f>'Cost Input'!$H123+'Cost Input'!$J123</f>
        <v>#N/A</v>
      </c>
      <c r="M123" s="27"/>
      <c r="N123" s="27"/>
      <c r="O123" s="28">
        <f>'Cost Input'!$M123+'Cost Input'!$N123</f>
        <v>0</v>
      </c>
      <c r="P123" s="29"/>
      <c r="Q123" s="29"/>
      <c r="R123" s="1"/>
      <c r="S123" s="1"/>
      <c r="T123" s="1"/>
      <c r="U123" s="1"/>
      <c r="V123" s="1"/>
      <c r="W123" s="1"/>
      <c r="X123" s="1"/>
      <c r="Y123" s="1"/>
      <c r="Z123" s="1"/>
    </row>
    <row r="124" spans="1:26" ht="14.25" customHeight="1">
      <c r="A124" s="20"/>
      <c r="B124" s="21"/>
      <c r="C124" s="21"/>
      <c r="D124" s="22"/>
      <c r="E124" s="21"/>
      <c r="F124" s="162" t="e" cm="1">
        <f t="array" ref="F124">_xlfn.IFS(D124="Tech Bachelor - Still to be hired",5700,D124="Master - Still to be hired",8000,D124="Master in Eng - Still to be hired",8700,D124="PhD - Still to be hired",10500,D124="Tech Bachelor",5700,D124="Master",8000,D124="Master in Eng",8700,D124="PhD",10500)</f>
        <v>#N/A</v>
      </c>
      <c r="G124" s="23"/>
      <c r="H124" s="24" t="e">
        <f>'Cost Input'!$F124*'Cost Input'!$G124</f>
        <v>#N/A</v>
      </c>
      <c r="I124" s="23"/>
      <c r="J124" s="24" t="e">
        <f>'Cost Input'!$F124*'Cost Input'!$I124</f>
        <v>#N/A</v>
      </c>
      <c r="K124" s="25">
        <f>'Cost Input'!$G124+'Cost Input'!$I124</f>
        <v>0</v>
      </c>
      <c r="L124" s="26" t="e">
        <f>'Cost Input'!$H124+'Cost Input'!$J124</f>
        <v>#N/A</v>
      </c>
      <c r="M124" s="27"/>
      <c r="N124" s="27"/>
      <c r="O124" s="28">
        <f>'Cost Input'!$M124+'Cost Input'!$N124</f>
        <v>0</v>
      </c>
      <c r="P124" s="29"/>
      <c r="Q124" s="29"/>
      <c r="R124" s="1"/>
      <c r="S124" s="1"/>
      <c r="T124" s="1"/>
      <c r="U124" s="1"/>
      <c r="V124" s="1"/>
      <c r="W124" s="1"/>
      <c r="X124" s="1"/>
      <c r="Y124" s="1"/>
      <c r="Z124" s="1"/>
    </row>
    <row r="125" spans="1:26" ht="14.25" customHeight="1">
      <c r="A125" s="20"/>
      <c r="B125" s="21"/>
      <c r="C125" s="21"/>
      <c r="D125" s="22"/>
      <c r="E125" s="21"/>
      <c r="F125" s="162" t="e" cm="1">
        <f t="array" ref="F125">_xlfn.IFS(D125="Tech Bachelor - Still to be hired",5700,D125="Master - Still to be hired",8000,D125="Master in Eng - Still to be hired",8700,D125="PhD - Still to be hired",10500,D125="Tech Bachelor",5700,D125="Master",8000,D125="Master in Eng",8700,D125="PhD",10500)</f>
        <v>#N/A</v>
      </c>
      <c r="G125" s="23"/>
      <c r="H125" s="24" t="e">
        <f>'Cost Input'!$F125*'Cost Input'!$G125</f>
        <v>#N/A</v>
      </c>
      <c r="I125" s="23"/>
      <c r="J125" s="24" t="e">
        <f>'Cost Input'!$F125*'Cost Input'!$I125</f>
        <v>#N/A</v>
      </c>
      <c r="K125" s="25">
        <f>'Cost Input'!$G125+'Cost Input'!$I125</f>
        <v>0</v>
      </c>
      <c r="L125" s="26" t="e">
        <f>'Cost Input'!$H125+'Cost Input'!$J125</f>
        <v>#N/A</v>
      </c>
      <c r="M125" s="27"/>
      <c r="N125" s="27"/>
      <c r="O125" s="28">
        <f>'Cost Input'!$M125+'Cost Input'!$N125</f>
        <v>0</v>
      </c>
      <c r="P125" s="29"/>
      <c r="Q125" s="29"/>
      <c r="R125" s="1"/>
      <c r="S125" s="1"/>
      <c r="T125" s="1"/>
      <c r="U125" s="1"/>
      <c r="V125" s="1"/>
      <c r="W125" s="1"/>
      <c r="X125" s="1"/>
      <c r="Y125" s="1"/>
      <c r="Z125" s="1"/>
    </row>
    <row r="126" spans="1:26" ht="14.25" customHeight="1">
      <c r="A126" s="20"/>
      <c r="B126" s="21"/>
      <c r="C126" s="21"/>
      <c r="D126" s="22"/>
      <c r="E126" s="21"/>
      <c r="F126" s="162" t="e" cm="1">
        <f t="array" ref="F126">_xlfn.IFS(D126="Tech Bachelor - Still to be hired",5700,D126="Master - Still to be hired",8000,D126="Master in Eng - Still to be hired",8700,D126="PhD - Still to be hired",10500,D126="Tech Bachelor",5700,D126="Master",8000,D126="Master in Eng",8700,D126="PhD",10500)</f>
        <v>#N/A</v>
      </c>
      <c r="G126" s="23"/>
      <c r="H126" s="24" t="e">
        <f>'Cost Input'!$F126*'Cost Input'!$G126</f>
        <v>#N/A</v>
      </c>
      <c r="I126" s="23"/>
      <c r="J126" s="24" t="e">
        <f>'Cost Input'!$F126*'Cost Input'!$I126</f>
        <v>#N/A</v>
      </c>
      <c r="K126" s="25">
        <f>'Cost Input'!$G126+'Cost Input'!$I126</f>
        <v>0</v>
      </c>
      <c r="L126" s="26" t="e">
        <f>'Cost Input'!$H126+'Cost Input'!$J126</f>
        <v>#N/A</v>
      </c>
      <c r="M126" s="27"/>
      <c r="N126" s="27"/>
      <c r="O126" s="28">
        <f>'Cost Input'!$M126+'Cost Input'!$N126</f>
        <v>0</v>
      </c>
      <c r="P126" s="29"/>
      <c r="Q126" s="29"/>
      <c r="R126" s="1"/>
      <c r="S126" s="1"/>
      <c r="T126" s="1"/>
      <c r="U126" s="1"/>
      <c r="V126" s="1"/>
      <c r="W126" s="1"/>
      <c r="X126" s="1"/>
      <c r="Y126" s="1"/>
      <c r="Z126" s="1"/>
    </row>
    <row r="127" spans="1:26" ht="14.25" customHeight="1">
      <c r="A127" s="20"/>
      <c r="B127" s="21"/>
      <c r="C127" s="21"/>
      <c r="D127" s="22"/>
      <c r="E127" s="21"/>
      <c r="F127" s="162" t="e" cm="1">
        <f t="array" ref="F127">_xlfn.IFS(D127="Tech Bachelor - Still to be hired",5700,D127="Master - Still to be hired",8000,D127="Master in Eng - Still to be hired",8700,D127="PhD - Still to be hired",10500,D127="Tech Bachelor",5700,D127="Master",8000,D127="Master in Eng",8700,D127="PhD",10500)</f>
        <v>#N/A</v>
      </c>
      <c r="G127" s="23"/>
      <c r="H127" s="24" t="e">
        <f>'Cost Input'!$F127*'Cost Input'!$G127</f>
        <v>#N/A</v>
      </c>
      <c r="I127" s="23"/>
      <c r="J127" s="24" t="e">
        <f>'Cost Input'!$F127*'Cost Input'!$I127</f>
        <v>#N/A</v>
      </c>
      <c r="K127" s="25">
        <f>'Cost Input'!$G127+'Cost Input'!$I127</f>
        <v>0</v>
      </c>
      <c r="L127" s="26" t="e">
        <f>'Cost Input'!$H127+'Cost Input'!$J127</f>
        <v>#N/A</v>
      </c>
      <c r="M127" s="27"/>
      <c r="N127" s="27"/>
      <c r="O127" s="28">
        <f>'Cost Input'!$M127+'Cost Input'!$N127</f>
        <v>0</v>
      </c>
      <c r="P127" s="29"/>
      <c r="Q127" s="29"/>
      <c r="R127" s="1"/>
      <c r="S127" s="1"/>
      <c r="T127" s="1"/>
      <c r="U127" s="1"/>
      <c r="V127" s="1"/>
      <c r="W127" s="1"/>
      <c r="X127" s="1"/>
      <c r="Y127" s="1"/>
      <c r="Z127" s="1"/>
    </row>
    <row r="128" spans="1:26" ht="14.25" customHeight="1">
      <c r="A128" s="20"/>
      <c r="B128" s="21"/>
      <c r="C128" s="21"/>
      <c r="D128" s="22"/>
      <c r="E128" s="21"/>
      <c r="F128" s="162" t="e" cm="1">
        <f t="array" ref="F128">_xlfn.IFS(D128="Tech Bachelor - Still to be hired",5700,D128="Master - Still to be hired",8000,D128="Master in Eng - Still to be hired",8700,D128="PhD - Still to be hired",10500,D128="Tech Bachelor",5700,D128="Master",8000,D128="Master in Eng",8700,D128="PhD",10500)</f>
        <v>#N/A</v>
      </c>
      <c r="G128" s="23"/>
      <c r="H128" s="24" t="e">
        <f>'Cost Input'!$F128*'Cost Input'!$G128</f>
        <v>#N/A</v>
      </c>
      <c r="I128" s="23"/>
      <c r="J128" s="24" t="e">
        <f>'Cost Input'!$F128*'Cost Input'!$I128</f>
        <v>#N/A</v>
      </c>
      <c r="K128" s="25">
        <f>'Cost Input'!$G128+'Cost Input'!$I128</f>
        <v>0</v>
      </c>
      <c r="L128" s="26" t="e">
        <f>'Cost Input'!$H128+'Cost Input'!$J128</f>
        <v>#N/A</v>
      </c>
      <c r="M128" s="27"/>
      <c r="N128" s="27"/>
      <c r="O128" s="28">
        <f>'Cost Input'!$M128+'Cost Input'!$N128</f>
        <v>0</v>
      </c>
      <c r="P128" s="29"/>
      <c r="Q128" s="29"/>
      <c r="R128" s="1"/>
      <c r="S128" s="1"/>
      <c r="T128" s="1"/>
      <c r="U128" s="1"/>
      <c r="V128" s="1"/>
      <c r="W128" s="1"/>
      <c r="X128" s="1"/>
      <c r="Y128" s="1"/>
      <c r="Z128" s="1"/>
    </row>
    <row r="129" spans="1:26" ht="14.25" customHeight="1">
      <c r="A129" s="20"/>
      <c r="B129" s="21"/>
      <c r="C129" s="21"/>
      <c r="D129" s="22"/>
      <c r="E129" s="21"/>
      <c r="F129" s="162" t="e" cm="1">
        <f t="array" ref="F129">_xlfn.IFS(D129="Tech Bachelor - Still to be hired",5700,D129="Master - Still to be hired",8000,D129="Master in Eng - Still to be hired",8700,D129="PhD - Still to be hired",10500,D129="Tech Bachelor",5700,D129="Master",8000,D129="Master in Eng",8700,D129="PhD",10500)</f>
        <v>#N/A</v>
      </c>
      <c r="G129" s="23"/>
      <c r="H129" s="24" t="e">
        <f>'Cost Input'!$F129*'Cost Input'!$G129</f>
        <v>#N/A</v>
      </c>
      <c r="I129" s="23"/>
      <c r="J129" s="24" t="e">
        <f>'Cost Input'!$F129*'Cost Input'!$I129</f>
        <v>#N/A</v>
      </c>
      <c r="K129" s="25">
        <f>'Cost Input'!$G129+'Cost Input'!$I129</f>
        <v>0</v>
      </c>
      <c r="L129" s="26" t="e">
        <f>'Cost Input'!$H129+'Cost Input'!$J129</f>
        <v>#N/A</v>
      </c>
      <c r="M129" s="27"/>
      <c r="N129" s="27"/>
      <c r="O129" s="28">
        <f>'Cost Input'!$M129+'Cost Input'!$N129</f>
        <v>0</v>
      </c>
      <c r="P129" s="29"/>
      <c r="Q129" s="29"/>
      <c r="R129" s="1"/>
      <c r="S129" s="1"/>
      <c r="T129" s="1"/>
      <c r="U129" s="1"/>
      <c r="V129" s="1"/>
      <c r="W129" s="1"/>
      <c r="X129" s="1"/>
      <c r="Y129" s="1"/>
      <c r="Z129" s="1"/>
    </row>
    <row r="130" spans="1:26" ht="14.25" customHeight="1">
      <c r="A130" s="20"/>
      <c r="B130" s="21"/>
      <c r="C130" s="21"/>
      <c r="D130" s="22"/>
      <c r="E130" s="21"/>
      <c r="F130" s="162" t="e" cm="1">
        <f t="array" ref="F130">_xlfn.IFS(D130="Tech Bachelor - Still to be hired",5700,D130="Master - Still to be hired",8000,D130="Master in Eng - Still to be hired",8700,D130="PhD - Still to be hired",10500,D130="Tech Bachelor",5700,D130="Master",8000,D130="Master in Eng",8700,D130="PhD",10500)</f>
        <v>#N/A</v>
      </c>
      <c r="G130" s="23"/>
      <c r="H130" s="24" t="e">
        <f>'Cost Input'!$F130*'Cost Input'!$G130</f>
        <v>#N/A</v>
      </c>
      <c r="I130" s="23"/>
      <c r="J130" s="24" t="e">
        <f>'Cost Input'!$F130*'Cost Input'!$I130</f>
        <v>#N/A</v>
      </c>
      <c r="K130" s="25">
        <f>'Cost Input'!$G130+'Cost Input'!$I130</f>
        <v>0</v>
      </c>
      <c r="L130" s="26" t="e">
        <f>'Cost Input'!$H130+'Cost Input'!$J130</f>
        <v>#N/A</v>
      </c>
      <c r="M130" s="27"/>
      <c r="N130" s="27"/>
      <c r="O130" s="28">
        <f>'Cost Input'!$M130+'Cost Input'!$N130</f>
        <v>0</v>
      </c>
      <c r="P130" s="29"/>
      <c r="Q130" s="29"/>
      <c r="R130" s="1"/>
      <c r="S130" s="1"/>
      <c r="T130" s="1"/>
      <c r="U130" s="1"/>
      <c r="V130" s="1"/>
      <c r="W130" s="1"/>
      <c r="X130" s="1"/>
      <c r="Y130" s="1"/>
      <c r="Z130" s="1"/>
    </row>
    <row r="131" spans="1:26" ht="14.25" customHeight="1">
      <c r="A131" s="20"/>
      <c r="B131" s="21"/>
      <c r="C131" s="21"/>
      <c r="D131" s="22"/>
      <c r="E131" s="21"/>
      <c r="F131" s="162" t="e" cm="1">
        <f t="array" ref="F131">_xlfn.IFS(D131="Tech Bachelor - Still to be hired",5700,D131="Master - Still to be hired",8000,D131="Master in Eng - Still to be hired",8700,D131="PhD - Still to be hired",10500,D131="Tech Bachelor",5700,D131="Master",8000,D131="Master in Eng",8700,D131="PhD",10500)</f>
        <v>#N/A</v>
      </c>
      <c r="G131" s="23"/>
      <c r="H131" s="24" t="e">
        <f>'Cost Input'!$F131*'Cost Input'!$G131</f>
        <v>#N/A</v>
      </c>
      <c r="I131" s="23"/>
      <c r="J131" s="24" t="e">
        <f>'Cost Input'!$F131*'Cost Input'!$I131</f>
        <v>#N/A</v>
      </c>
      <c r="K131" s="25">
        <f>'Cost Input'!$G131+'Cost Input'!$I131</f>
        <v>0</v>
      </c>
      <c r="L131" s="26" t="e">
        <f>'Cost Input'!$H131+'Cost Input'!$J131</f>
        <v>#N/A</v>
      </c>
      <c r="M131" s="27"/>
      <c r="N131" s="27"/>
      <c r="O131" s="28">
        <f>'Cost Input'!$M131+'Cost Input'!$N131</f>
        <v>0</v>
      </c>
      <c r="P131" s="29"/>
      <c r="Q131" s="29"/>
      <c r="R131" s="1"/>
      <c r="S131" s="1"/>
      <c r="T131" s="1"/>
      <c r="U131" s="1"/>
      <c r="V131" s="1"/>
      <c r="W131" s="1"/>
      <c r="X131" s="1"/>
      <c r="Y131" s="1"/>
      <c r="Z131" s="1"/>
    </row>
    <row r="132" spans="1:26" ht="14.25" customHeight="1">
      <c r="A132" s="20"/>
      <c r="B132" s="21"/>
      <c r="C132" s="21"/>
      <c r="D132" s="22"/>
      <c r="E132" s="21"/>
      <c r="F132" s="162" t="e" cm="1">
        <f t="array" ref="F132">_xlfn.IFS(D132="Tech Bachelor - Still to be hired",5700,D132="Master - Still to be hired",8000,D132="Master in Eng - Still to be hired",8700,D132="PhD - Still to be hired",10500,D132="Tech Bachelor",5700,D132="Master",8000,D132="Master in Eng",8700,D132="PhD",10500)</f>
        <v>#N/A</v>
      </c>
      <c r="G132" s="23"/>
      <c r="H132" s="24" t="e">
        <f>'Cost Input'!$F132*'Cost Input'!$G132</f>
        <v>#N/A</v>
      </c>
      <c r="I132" s="23"/>
      <c r="J132" s="24" t="e">
        <f>'Cost Input'!$F132*'Cost Input'!$I132</f>
        <v>#N/A</v>
      </c>
      <c r="K132" s="25">
        <f>'Cost Input'!$G132+'Cost Input'!$I132</f>
        <v>0</v>
      </c>
      <c r="L132" s="26" t="e">
        <f>'Cost Input'!$H132+'Cost Input'!$J132</f>
        <v>#N/A</v>
      </c>
      <c r="M132" s="27"/>
      <c r="N132" s="27"/>
      <c r="O132" s="28">
        <f>'Cost Input'!$M132+'Cost Input'!$N132</f>
        <v>0</v>
      </c>
      <c r="P132" s="29"/>
      <c r="Q132" s="29"/>
      <c r="R132" s="1"/>
      <c r="S132" s="1"/>
      <c r="T132" s="1"/>
      <c r="U132" s="1"/>
      <c r="V132" s="1"/>
      <c r="W132" s="1"/>
      <c r="X132" s="1"/>
      <c r="Y132" s="1"/>
      <c r="Z132" s="1"/>
    </row>
    <row r="133" spans="1:26" ht="14.25" customHeight="1">
      <c r="A133" s="20"/>
      <c r="B133" s="21"/>
      <c r="C133" s="21"/>
      <c r="D133" s="22"/>
      <c r="E133" s="21"/>
      <c r="F133" s="162" t="e" cm="1">
        <f t="array" ref="F133">_xlfn.IFS(D133="Tech Bachelor - Still to be hired",5700,D133="Master - Still to be hired",8000,D133="Master in Eng - Still to be hired",8700,D133="PhD - Still to be hired",10500,D133="Tech Bachelor",5700,D133="Master",8000,D133="Master in Eng",8700,D133="PhD",10500)</f>
        <v>#N/A</v>
      </c>
      <c r="G133" s="23"/>
      <c r="H133" s="24" t="e">
        <f>'Cost Input'!$F133*'Cost Input'!$G133</f>
        <v>#N/A</v>
      </c>
      <c r="I133" s="23"/>
      <c r="J133" s="24" t="e">
        <f>'Cost Input'!$F133*'Cost Input'!$I133</f>
        <v>#N/A</v>
      </c>
      <c r="K133" s="25">
        <f>'Cost Input'!$G133+'Cost Input'!$I133</f>
        <v>0</v>
      </c>
      <c r="L133" s="26" t="e">
        <f>'Cost Input'!$H133+'Cost Input'!$J133</f>
        <v>#N/A</v>
      </c>
      <c r="M133" s="27"/>
      <c r="N133" s="27"/>
      <c r="O133" s="28">
        <f>'Cost Input'!$M133+'Cost Input'!$N133</f>
        <v>0</v>
      </c>
      <c r="P133" s="29"/>
      <c r="Q133" s="29"/>
      <c r="R133" s="1"/>
      <c r="S133" s="1"/>
      <c r="T133" s="1"/>
      <c r="U133" s="1"/>
      <c r="V133" s="1"/>
      <c r="W133" s="1"/>
      <c r="X133" s="1"/>
      <c r="Y133" s="1"/>
      <c r="Z133" s="1"/>
    </row>
    <row r="134" spans="1:26" ht="14.25" customHeight="1">
      <c r="A134" s="20"/>
      <c r="B134" s="21"/>
      <c r="C134" s="21"/>
      <c r="D134" s="22"/>
      <c r="E134" s="21"/>
      <c r="F134" s="162" t="e" cm="1">
        <f t="array" ref="F134">_xlfn.IFS(D134="Tech Bachelor - Still to be hired",5700,D134="Master - Still to be hired",8000,D134="Master in Eng - Still to be hired",8700,D134="PhD - Still to be hired",10500,D134="Tech Bachelor",5700,D134="Master",8000,D134="Master in Eng",8700,D134="PhD",10500)</f>
        <v>#N/A</v>
      </c>
      <c r="G134" s="23"/>
      <c r="H134" s="24" t="e">
        <f>'Cost Input'!$F134*'Cost Input'!$G134</f>
        <v>#N/A</v>
      </c>
      <c r="I134" s="23"/>
      <c r="J134" s="24" t="e">
        <f>'Cost Input'!$F134*'Cost Input'!$I134</f>
        <v>#N/A</v>
      </c>
      <c r="K134" s="25">
        <f>'Cost Input'!$G134+'Cost Input'!$I134</f>
        <v>0</v>
      </c>
      <c r="L134" s="26" t="e">
        <f>'Cost Input'!$H134+'Cost Input'!$J134</f>
        <v>#N/A</v>
      </c>
      <c r="M134" s="27"/>
      <c r="N134" s="27"/>
      <c r="O134" s="28">
        <f>'Cost Input'!$M134+'Cost Input'!$N134</f>
        <v>0</v>
      </c>
      <c r="P134" s="29"/>
      <c r="Q134" s="29"/>
      <c r="R134" s="1"/>
      <c r="S134" s="1"/>
      <c r="T134" s="1"/>
      <c r="U134" s="1"/>
      <c r="V134" s="1"/>
      <c r="W134" s="1"/>
      <c r="X134" s="1"/>
      <c r="Y134" s="1"/>
      <c r="Z134" s="1"/>
    </row>
    <row r="135" spans="1:26" ht="14.25" customHeight="1">
      <c r="A135" s="20"/>
      <c r="B135" s="21"/>
      <c r="C135" s="21"/>
      <c r="D135" s="22"/>
      <c r="E135" s="21"/>
      <c r="F135" s="162" t="e" cm="1">
        <f t="array" ref="F135">_xlfn.IFS(D135="Tech Bachelor - Still to be hired",5700,D135="Master - Still to be hired",8000,D135="Master in Eng - Still to be hired",8700,D135="PhD - Still to be hired",10500,D135="Tech Bachelor",5700,D135="Master",8000,D135="Master in Eng",8700,D135="PhD",10500)</f>
        <v>#N/A</v>
      </c>
      <c r="G135" s="23"/>
      <c r="H135" s="24" t="e">
        <f>'Cost Input'!$F135*'Cost Input'!$G135</f>
        <v>#N/A</v>
      </c>
      <c r="I135" s="23"/>
      <c r="J135" s="24" t="e">
        <f>'Cost Input'!$F135*'Cost Input'!$I135</f>
        <v>#N/A</v>
      </c>
      <c r="K135" s="25">
        <f>'Cost Input'!$G135+'Cost Input'!$I135</f>
        <v>0</v>
      </c>
      <c r="L135" s="26" t="e">
        <f>'Cost Input'!$H135+'Cost Input'!$J135</f>
        <v>#N/A</v>
      </c>
      <c r="M135" s="27"/>
      <c r="N135" s="27"/>
      <c r="O135" s="28">
        <f>'Cost Input'!$M135+'Cost Input'!$N135</f>
        <v>0</v>
      </c>
      <c r="P135" s="29"/>
      <c r="Q135" s="29"/>
      <c r="R135" s="1"/>
      <c r="S135" s="1"/>
      <c r="T135" s="1"/>
      <c r="U135" s="1"/>
      <c r="V135" s="1"/>
      <c r="W135" s="1"/>
      <c r="X135" s="1"/>
      <c r="Y135" s="1"/>
      <c r="Z135" s="1"/>
    </row>
    <row r="136" spans="1:26" ht="14.25" customHeight="1">
      <c r="A136" s="20"/>
      <c r="B136" s="21"/>
      <c r="C136" s="21"/>
      <c r="D136" s="22"/>
      <c r="E136" s="21"/>
      <c r="F136" s="162" t="e" cm="1">
        <f t="array" ref="F136">_xlfn.IFS(D136="Tech Bachelor - Still to be hired",5700,D136="Master - Still to be hired",8000,D136="Master in Eng - Still to be hired",8700,D136="PhD - Still to be hired",10500,D136="Tech Bachelor",5700,D136="Master",8000,D136="Master in Eng",8700,D136="PhD",10500)</f>
        <v>#N/A</v>
      </c>
      <c r="G136" s="23"/>
      <c r="H136" s="24" t="e">
        <f>'Cost Input'!$F136*'Cost Input'!$G136</f>
        <v>#N/A</v>
      </c>
      <c r="I136" s="23"/>
      <c r="J136" s="24" t="e">
        <f>'Cost Input'!$F136*'Cost Input'!$I136</f>
        <v>#N/A</v>
      </c>
      <c r="K136" s="25">
        <f>'Cost Input'!$G136+'Cost Input'!$I136</f>
        <v>0</v>
      </c>
      <c r="L136" s="26" t="e">
        <f>'Cost Input'!$H136+'Cost Input'!$J136</f>
        <v>#N/A</v>
      </c>
      <c r="M136" s="27"/>
      <c r="N136" s="27"/>
      <c r="O136" s="28">
        <f>'Cost Input'!$M136+'Cost Input'!$N136</f>
        <v>0</v>
      </c>
      <c r="P136" s="29"/>
      <c r="Q136" s="29"/>
      <c r="R136" s="1"/>
      <c r="S136" s="1"/>
      <c r="T136" s="1"/>
      <c r="U136" s="1"/>
      <c r="V136" s="1"/>
      <c r="W136" s="1"/>
      <c r="X136" s="1"/>
      <c r="Y136" s="1"/>
      <c r="Z136" s="1"/>
    </row>
    <row r="137" spans="1:26" ht="14.25" customHeight="1">
      <c r="A137" s="20"/>
      <c r="B137" s="21"/>
      <c r="C137" s="21"/>
      <c r="D137" s="22"/>
      <c r="E137" s="21"/>
      <c r="F137" s="162" t="e" cm="1">
        <f t="array" ref="F137">_xlfn.IFS(D137="Tech Bachelor - Still to be hired",5700,D137="Master - Still to be hired",8000,D137="Master in Eng - Still to be hired",8700,D137="PhD - Still to be hired",10500,D137="Tech Bachelor",5700,D137="Master",8000,D137="Master in Eng",8700,D137="PhD",10500)</f>
        <v>#N/A</v>
      </c>
      <c r="G137" s="23"/>
      <c r="H137" s="24" t="e">
        <f>'Cost Input'!$F137*'Cost Input'!$G137</f>
        <v>#N/A</v>
      </c>
      <c r="I137" s="23"/>
      <c r="J137" s="24" t="e">
        <f>'Cost Input'!$F137*'Cost Input'!$I137</f>
        <v>#N/A</v>
      </c>
      <c r="K137" s="25">
        <f>'Cost Input'!$G137+'Cost Input'!$I137</f>
        <v>0</v>
      </c>
      <c r="L137" s="26" t="e">
        <f>'Cost Input'!$H137+'Cost Input'!$J137</f>
        <v>#N/A</v>
      </c>
      <c r="M137" s="27"/>
      <c r="N137" s="27"/>
      <c r="O137" s="28">
        <f>'Cost Input'!$M137+'Cost Input'!$N137</f>
        <v>0</v>
      </c>
      <c r="P137" s="29"/>
      <c r="Q137" s="29"/>
      <c r="R137" s="1"/>
      <c r="S137" s="1"/>
      <c r="T137" s="1"/>
      <c r="U137" s="1"/>
      <c r="V137" s="1"/>
      <c r="W137" s="1"/>
      <c r="X137" s="1"/>
      <c r="Y137" s="1"/>
      <c r="Z137" s="1"/>
    </row>
    <row r="138" spans="1:26" ht="14.25" customHeight="1">
      <c r="A138" s="20"/>
      <c r="B138" s="21"/>
      <c r="C138" s="21"/>
      <c r="D138" s="22"/>
      <c r="E138" s="21"/>
      <c r="F138" s="162" t="e" cm="1">
        <f t="array" ref="F138">_xlfn.IFS(D138="Tech Bachelor - Still to be hired",5700,D138="Master - Still to be hired",8000,D138="Master in Eng - Still to be hired",8700,D138="PhD - Still to be hired",10500,D138="Tech Bachelor",5700,D138="Master",8000,D138="Master in Eng",8700,D138="PhD",10500)</f>
        <v>#N/A</v>
      </c>
      <c r="G138" s="23"/>
      <c r="H138" s="24" t="e">
        <f>'Cost Input'!$F138*'Cost Input'!$G138</f>
        <v>#N/A</v>
      </c>
      <c r="I138" s="23"/>
      <c r="J138" s="24" t="e">
        <f>'Cost Input'!$F138*'Cost Input'!$I138</f>
        <v>#N/A</v>
      </c>
      <c r="K138" s="25">
        <f>'Cost Input'!$G138+'Cost Input'!$I138</f>
        <v>0</v>
      </c>
      <c r="L138" s="26" t="e">
        <f>'Cost Input'!$H138+'Cost Input'!$J138</f>
        <v>#N/A</v>
      </c>
      <c r="M138" s="27"/>
      <c r="N138" s="27"/>
      <c r="O138" s="28">
        <f>'Cost Input'!$M138+'Cost Input'!$N138</f>
        <v>0</v>
      </c>
      <c r="P138" s="29"/>
      <c r="Q138" s="29"/>
      <c r="R138" s="1"/>
      <c r="S138" s="1"/>
      <c r="T138" s="1"/>
      <c r="U138" s="1"/>
      <c r="V138" s="1"/>
      <c r="W138" s="1"/>
      <c r="X138" s="1"/>
      <c r="Y138" s="1"/>
      <c r="Z138" s="1"/>
    </row>
    <row r="139" spans="1:26" ht="14.25" customHeight="1">
      <c r="A139" s="20"/>
      <c r="B139" s="21"/>
      <c r="C139" s="21"/>
      <c r="D139" s="22"/>
      <c r="E139" s="21"/>
      <c r="F139" s="162" t="e" cm="1">
        <f t="array" ref="F139">_xlfn.IFS(D139="Tech Bachelor - Still to be hired",5700,D139="Master - Still to be hired",8000,D139="Master in Eng - Still to be hired",8700,D139="PhD - Still to be hired",10500,D139="Tech Bachelor",5700,D139="Master",8000,D139="Master in Eng",8700,D139="PhD",10500)</f>
        <v>#N/A</v>
      </c>
      <c r="G139" s="23"/>
      <c r="H139" s="24" t="e">
        <f>'Cost Input'!$F139*'Cost Input'!$G139</f>
        <v>#N/A</v>
      </c>
      <c r="I139" s="23"/>
      <c r="J139" s="24" t="e">
        <f>'Cost Input'!$F139*'Cost Input'!$I139</f>
        <v>#N/A</v>
      </c>
      <c r="K139" s="25">
        <f>'Cost Input'!$G139+'Cost Input'!$I139</f>
        <v>0</v>
      </c>
      <c r="L139" s="26" t="e">
        <f>'Cost Input'!$H139+'Cost Input'!$J139</f>
        <v>#N/A</v>
      </c>
      <c r="M139" s="27"/>
      <c r="N139" s="27"/>
      <c r="O139" s="28">
        <f>'Cost Input'!$M139+'Cost Input'!$N139</f>
        <v>0</v>
      </c>
      <c r="P139" s="29"/>
      <c r="Q139" s="29"/>
      <c r="R139" s="1"/>
      <c r="S139" s="1"/>
      <c r="T139" s="1"/>
      <c r="U139" s="1"/>
      <c r="V139" s="1"/>
      <c r="W139" s="1"/>
      <c r="X139" s="1"/>
      <c r="Y139" s="1"/>
      <c r="Z139" s="1"/>
    </row>
    <row r="140" spans="1:26" ht="14.25" customHeight="1">
      <c r="A140" s="20"/>
      <c r="B140" s="21"/>
      <c r="C140" s="21"/>
      <c r="D140" s="22"/>
      <c r="E140" s="21"/>
      <c r="F140" s="162" t="e" cm="1">
        <f t="array" ref="F140">_xlfn.IFS(D140="Tech Bachelor - Still to be hired",5700,D140="Master - Still to be hired",8000,D140="Master in Eng - Still to be hired",8700,D140="PhD - Still to be hired",10500,D140="Tech Bachelor",5700,D140="Master",8000,D140="Master in Eng",8700,D140="PhD",10500)</f>
        <v>#N/A</v>
      </c>
      <c r="G140" s="23"/>
      <c r="H140" s="24" t="e">
        <f>'Cost Input'!$F140*'Cost Input'!$G140</f>
        <v>#N/A</v>
      </c>
      <c r="I140" s="23"/>
      <c r="J140" s="24" t="e">
        <f>'Cost Input'!$F140*'Cost Input'!$I140</f>
        <v>#N/A</v>
      </c>
      <c r="K140" s="25">
        <f>'Cost Input'!$G140+'Cost Input'!$I140</f>
        <v>0</v>
      </c>
      <c r="L140" s="26" t="e">
        <f>'Cost Input'!$H140+'Cost Input'!$J140</f>
        <v>#N/A</v>
      </c>
      <c r="M140" s="27"/>
      <c r="N140" s="27"/>
      <c r="O140" s="28">
        <f>'Cost Input'!$M140+'Cost Input'!$N140</f>
        <v>0</v>
      </c>
      <c r="P140" s="29"/>
      <c r="Q140" s="29"/>
      <c r="R140" s="1"/>
      <c r="S140" s="1"/>
      <c r="T140" s="1"/>
      <c r="U140" s="1"/>
      <c r="V140" s="1"/>
      <c r="W140" s="1"/>
      <c r="X140" s="1"/>
      <c r="Y140" s="1"/>
      <c r="Z140" s="1"/>
    </row>
    <row r="141" spans="1:26" ht="14.25" customHeight="1">
      <c r="A141" s="20"/>
      <c r="B141" s="21"/>
      <c r="C141" s="21"/>
      <c r="D141" s="22"/>
      <c r="E141" s="21"/>
      <c r="F141" s="162" t="e" cm="1">
        <f t="array" ref="F141">_xlfn.IFS(D141="Tech Bachelor - Still to be hired",5700,D141="Master - Still to be hired",8000,D141="Master in Eng - Still to be hired",8700,D141="PhD - Still to be hired",10500,D141="Tech Bachelor",5700,D141="Master",8000,D141="Master in Eng",8700,D141="PhD",10500)</f>
        <v>#N/A</v>
      </c>
      <c r="G141" s="23"/>
      <c r="H141" s="24" t="e">
        <f>'Cost Input'!$F141*'Cost Input'!$G141</f>
        <v>#N/A</v>
      </c>
      <c r="I141" s="23"/>
      <c r="J141" s="24" t="e">
        <f>'Cost Input'!$F141*'Cost Input'!$I141</f>
        <v>#N/A</v>
      </c>
      <c r="K141" s="25">
        <f>'Cost Input'!$G141+'Cost Input'!$I141</f>
        <v>0</v>
      </c>
      <c r="L141" s="26" t="e">
        <f>'Cost Input'!$H141+'Cost Input'!$J141</f>
        <v>#N/A</v>
      </c>
      <c r="M141" s="27"/>
      <c r="N141" s="27"/>
      <c r="O141" s="28">
        <f>'Cost Input'!$M141+'Cost Input'!$N141</f>
        <v>0</v>
      </c>
      <c r="P141" s="29"/>
      <c r="Q141" s="29"/>
      <c r="R141" s="1"/>
      <c r="S141" s="1"/>
      <c r="T141" s="1"/>
      <c r="U141" s="1"/>
      <c r="V141" s="1"/>
      <c r="W141" s="1"/>
      <c r="X141" s="1"/>
      <c r="Y141" s="1"/>
      <c r="Z141" s="1"/>
    </row>
    <row r="142" spans="1:26" ht="14.25" customHeight="1">
      <c r="A142" s="20"/>
      <c r="B142" s="21"/>
      <c r="C142" s="21"/>
      <c r="D142" s="22"/>
      <c r="E142" s="21"/>
      <c r="F142" s="162" t="e" cm="1">
        <f t="array" ref="F142">_xlfn.IFS(D142="Tech Bachelor - Still to be hired",5700,D142="Master - Still to be hired",8000,D142="Master in Eng - Still to be hired",8700,D142="PhD - Still to be hired",10500,D142="Tech Bachelor",5700,D142="Master",8000,D142="Master in Eng",8700,D142="PhD",10500)</f>
        <v>#N/A</v>
      </c>
      <c r="G142" s="23"/>
      <c r="H142" s="24" t="e">
        <f>'Cost Input'!$F142*'Cost Input'!$G142</f>
        <v>#N/A</v>
      </c>
      <c r="I142" s="23"/>
      <c r="J142" s="24" t="e">
        <f>'Cost Input'!$F142*'Cost Input'!$I142</f>
        <v>#N/A</v>
      </c>
      <c r="K142" s="25">
        <f>'Cost Input'!$G142+'Cost Input'!$I142</f>
        <v>0</v>
      </c>
      <c r="L142" s="26" t="e">
        <f>'Cost Input'!$H142+'Cost Input'!$J142</f>
        <v>#N/A</v>
      </c>
      <c r="M142" s="27"/>
      <c r="N142" s="27"/>
      <c r="O142" s="28">
        <f>'Cost Input'!$M142+'Cost Input'!$N142</f>
        <v>0</v>
      </c>
      <c r="P142" s="29"/>
      <c r="Q142" s="29"/>
      <c r="R142" s="1"/>
      <c r="S142" s="1"/>
      <c r="T142" s="1"/>
      <c r="U142" s="1"/>
      <c r="V142" s="1"/>
      <c r="W142" s="1"/>
      <c r="X142" s="1"/>
      <c r="Y142" s="1"/>
      <c r="Z142" s="1"/>
    </row>
    <row r="143" spans="1:26" ht="14.25" customHeight="1">
      <c r="A143" s="20"/>
      <c r="B143" s="21"/>
      <c r="C143" s="21"/>
      <c r="D143" s="22"/>
      <c r="E143" s="21"/>
      <c r="F143" s="162" t="e" cm="1">
        <f t="array" ref="F143">_xlfn.IFS(D143="Tech Bachelor - Still to be hired",5700,D143="Master - Still to be hired",8000,D143="Master in Eng - Still to be hired",8700,D143="PhD - Still to be hired",10500,D143="Tech Bachelor",5700,D143="Master",8000,D143="Master in Eng",8700,D143="PhD",10500)</f>
        <v>#N/A</v>
      </c>
      <c r="G143" s="23"/>
      <c r="H143" s="24" t="e">
        <f>'Cost Input'!$F143*'Cost Input'!$G143</f>
        <v>#N/A</v>
      </c>
      <c r="I143" s="23"/>
      <c r="J143" s="24" t="e">
        <f>'Cost Input'!$F143*'Cost Input'!$I143</f>
        <v>#N/A</v>
      </c>
      <c r="K143" s="25">
        <f>'Cost Input'!$G143+'Cost Input'!$I143</f>
        <v>0</v>
      </c>
      <c r="L143" s="26" t="e">
        <f>'Cost Input'!$H143+'Cost Input'!$J143</f>
        <v>#N/A</v>
      </c>
      <c r="M143" s="27"/>
      <c r="N143" s="27"/>
      <c r="O143" s="28">
        <f>'Cost Input'!$M143+'Cost Input'!$N143</f>
        <v>0</v>
      </c>
      <c r="P143" s="29"/>
      <c r="Q143" s="29"/>
      <c r="R143" s="1"/>
      <c r="S143" s="1"/>
      <c r="T143" s="1"/>
      <c r="U143" s="1"/>
      <c r="V143" s="1"/>
      <c r="W143" s="1"/>
      <c r="X143" s="1"/>
      <c r="Y143" s="1"/>
      <c r="Z143" s="1"/>
    </row>
    <row r="144" spans="1:26" ht="14.25" customHeight="1">
      <c r="A144" s="20"/>
      <c r="B144" s="21"/>
      <c r="C144" s="21"/>
      <c r="D144" s="22"/>
      <c r="E144" s="21"/>
      <c r="F144" s="162" t="e" cm="1">
        <f t="array" ref="F144">_xlfn.IFS(D144="Tech Bachelor - Still to be hired",5700,D144="Master - Still to be hired",8000,D144="Master in Eng - Still to be hired",8700,D144="PhD - Still to be hired",10500,D144="Tech Bachelor",5700,D144="Master",8000,D144="Master in Eng",8700,D144="PhD",10500)</f>
        <v>#N/A</v>
      </c>
      <c r="G144" s="23"/>
      <c r="H144" s="24" t="e">
        <f>'Cost Input'!$F144*'Cost Input'!$G144</f>
        <v>#N/A</v>
      </c>
      <c r="I144" s="23"/>
      <c r="J144" s="24" t="e">
        <f>'Cost Input'!$F144*'Cost Input'!$I144</f>
        <v>#N/A</v>
      </c>
      <c r="K144" s="25">
        <f>'Cost Input'!$G144+'Cost Input'!$I144</f>
        <v>0</v>
      </c>
      <c r="L144" s="26" t="e">
        <f>'Cost Input'!$H144+'Cost Input'!$J144</f>
        <v>#N/A</v>
      </c>
      <c r="M144" s="27"/>
      <c r="N144" s="27"/>
      <c r="O144" s="28">
        <f>'Cost Input'!$M144+'Cost Input'!$N144</f>
        <v>0</v>
      </c>
      <c r="P144" s="29"/>
      <c r="Q144" s="29"/>
      <c r="R144" s="1"/>
      <c r="S144" s="1"/>
      <c r="T144" s="1"/>
      <c r="U144" s="1"/>
      <c r="V144" s="1"/>
      <c r="W144" s="1"/>
      <c r="X144" s="1"/>
      <c r="Y144" s="1"/>
      <c r="Z144" s="1"/>
    </row>
    <row r="145" spans="1:26" ht="14.25" customHeight="1">
      <c r="A145" s="20"/>
      <c r="B145" s="21"/>
      <c r="C145" s="21"/>
      <c r="D145" s="22"/>
      <c r="E145" s="21"/>
      <c r="F145" s="162" t="e" cm="1">
        <f t="array" ref="F145">_xlfn.IFS(D145="Tech Bachelor - Still to be hired",5700,D145="Master - Still to be hired",8000,D145="Master in Eng - Still to be hired",8700,D145="PhD - Still to be hired",10500,D145="Tech Bachelor",5700,D145="Master",8000,D145="Master in Eng",8700,D145="PhD",10500)</f>
        <v>#N/A</v>
      </c>
      <c r="G145" s="23"/>
      <c r="H145" s="24" t="e">
        <f>'Cost Input'!$F145*'Cost Input'!$G145</f>
        <v>#N/A</v>
      </c>
      <c r="I145" s="23"/>
      <c r="J145" s="24" t="e">
        <f>'Cost Input'!$F145*'Cost Input'!$I145</f>
        <v>#N/A</v>
      </c>
      <c r="K145" s="25">
        <f>'Cost Input'!$G145+'Cost Input'!$I145</f>
        <v>0</v>
      </c>
      <c r="L145" s="26" t="e">
        <f>'Cost Input'!$H145+'Cost Input'!$J145</f>
        <v>#N/A</v>
      </c>
      <c r="M145" s="27"/>
      <c r="N145" s="27"/>
      <c r="O145" s="28">
        <f>'Cost Input'!$M145+'Cost Input'!$N145</f>
        <v>0</v>
      </c>
      <c r="P145" s="29"/>
      <c r="Q145" s="29"/>
      <c r="R145" s="1"/>
      <c r="S145" s="1"/>
      <c r="T145" s="1"/>
      <c r="U145" s="1"/>
      <c r="V145" s="1"/>
      <c r="W145" s="1"/>
      <c r="X145" s="1"/>
      <c r="Y145" s="1"/>
      <c r="Z145" s="1"/>
    </row>
    <row r="146" spans="1:26" ht="14.25" customHeight="1">
      <c r="A146" s="20"/>
      <c r="B146" s="21"/>
      <c r="C146" s="21"/>
      <c r="D146" s="22"/>
      <c r="E146" s="21"/>
      <c r="F146" s="162" t="e" cm="1">
        <f t="array" ref="F146">_xlfn.IFS(D146="Tech Bachelor - Still to be hired",5700,D146="Master - Still to be hired",8000,D146="Master in Eng - Still to be hired",8700,D146="PhD - Still to be hired",10500,D146="Tech Bachelor",5700,D146="Master",8000,D146="Master in Eng",8700,D146="PhD",10500)</f>
        <v>#N/A</v>
      </c>
      <c r="G146" s="23"/>
      <c r="H146" s="24" t="e">
        <f>'Cost Input'!$F146*'Cost Input'!$G146</f>
        <v>#N/A</v>
      </c>
      <c r="I146" s="23"/>
      <c r="J146" s="24" t="e">
        <f>'Cost Input'!$F146*'Cost Input'!$I146</f>
        <v>#N/A</v>
      </c>
      <c r="K146" s="25">
        <f>'Cost Input'!$G146+'Cost Input'!$I146</f>
        <v>0</v>
      </c>
      <c r="L146" s="26" t="e">
        <f>'Cost Input'!$H146+'Cost Input'!$J146</f>
        <v>#N/A</v>
      </c>
      <c r="M146" s="27"/>
      <c r="N146" s="27"/>
      <c r="O146" s="28">
        <f>'Cost Input'!$M146+'Cost Input'!$N146</f>
        <v>0</v>
      </c>
      <c r="P146" s="29"/>
      <c r="Q146" s="29"/>
      <c r="R146" s="1"/>
      <c r="S146" s="1"/>
      <c r="T146" s="1"/>
      <c r="U146" s="1"/>
      <c r="V146" s="1"/>
      <c r="W146" s="1"/>
      <c r="X146" s="1"/>
      <c r="Y146" s="1"/>
      <c r="Z146" s="1"/>
    </row>
    <row r="147" spans="1:26" ht="14.25" customHeight="1">
      <c r="A147" s="20"/>
      <c r="B147" s="21"/>
      <c r="C147" s="21"/>
      <c r="D147" s="22"/>
      <c r="E147" s="21"/>
      <c r="F147" s="162" t="e" cm="1">
        <f t="array" ref="F147">_xlfn.IFS(D147="Tech Bachelor - Still to be hired",5700,D147="Master - Still to be hired",8000,D147="Master in Eng - Still to be hired",8700,D147="PhD - Still to be hired",10500,D147="Tech Bachelor",5700,D147="Master",8000,D147="Master in Eng",8700,D147="PhD",10500)</f>
        <v>#N/A</v>
      </c>
      <c r="G147" s="23"/>
      <c r="H147" s="24" t="e">
        <f>'Cost Input'!$F147*'Cost Input'!$G147</f>
        <v>#N/A</v>
      </c>
      <c r="I147" s="23"/>
      <c r="J147" s="24" t="e">
        <f>'Cost Input'!$F147*'Cost Input'!$I147</f>
        <v>#N/A</v>
      </c>
      <c r="K147" s="25">
        <f>'Cost Input'!$G147+'Cost Input'!$I147</f>
        <v>0</v>
      </c>
      <c r="L147" s="26" t="e">
        <f>'Cost Input'!$H147+'Cost Input'!$J147</f>
        <v>#N/A</v>
      </c>
      <c r="M147" s="27"/>
      <c r="N147" s="27"/>
      <c r="O147" s="28">
        <f>'Cost Input'!$M147+'Cost Input'!$N147</f>
        <v>0</v>
      </c>
      <c r="P147" s="29"/>
      <c r="Q147" s="29"/>
      <c r="R147" s="1"/>
      <c r="S147" s="1"/>
      <c r="T147" s="1"/>
      <c r="U147" s="1"/>
      <c r="V147" s="1"/>
      <c r="W147" s="1"/>
      <c r="X147" s="1"/>
      <c r="Y147" s="1"/>
      <c r="Z147" s="1"/>
    </row>
    <row r="148" spans="1:26" ht="14.25" customHeight="1">
      <c r="A148" s="20"/>
      <c r="B148" s="21"/>
      <c r="C148" s="21"/>
      <c r="D148" s="22"/>
      <c r="E148" s="21"/>
      <c r="F148" s="162" t="e" cm="1">
        <f t="array" ref="F148">_xlfn.IFS(D148="Tech Bachelor - Still to be hired",5700,D148="Master - Still to be hired",8000,D148="Master in Eng - Still to be hired",8700,D148="PhD - Still to be hired",10500,D148="Tech Bachelor",5700,D148="Master",8000,D148="Master in Eng",8700,D148="PhD",10500)</f>
        <v>#N/A</v>
      </c>
      <c r="G148" s="23"/>
      <c r="H148" s="24" t="e">
        <f>'Cost Input'!$F148*'Cost Input'!$G148</f>
        <v>#N/A</v>
      </c>
      <c r="I148" s="23"/>
      <c r="J148" s="24" t="e">
        <f>'Cost Input'!$F148*'Cost Input'!$I148</f>
        <v>#N/A</v>
      </c>
      <c r="K148" s="25">
        <f>'Cost Input'!$G148+'Cost Input'!$I148</f>
        <v>0</v>
      </c>
      <c r="L148" s="26" t="e">
        <f>'Cost Input'!$H148+'Cost Input'!$J148</f>
        <v>#N/A</v>
      </c>
      <c r="M148" s="27"/>
      <c r="N148" s="27"/>
      <c r="O148" s="28">
        <f>'Cost Input'!$M148+'Cost Input'!$N148</f>
        <v>0</v>
      </c>
      <c r="P148" s="29"/>
      <c r="Q148" s="29"/>
      <c r="R148" s="1"/>
      <c r="S148" s="1"/>
      <c r="T148" s="1"/>
      <c r="U148" s="1"/>
      <c r="V148" s="1"/>
      <c r="W148" s="1"/>
      <c r="X148" s="1"/>
      <c r="Y148" s="1"/>
      <c r="Z148" s="1"/>
    </row>
    <row r="149" spans="1:26" ht="14.25" customHeight="1">
      <c r="A149" s="20"/>
      <c r="B149" s="21"/>
      <c r="C149" s="21"/>
      <c r="D149" s="22"/>
      <c r="E149" s="21"/>
      <c r="F149" s="162" t="e" cm="1">
        <f t="array" ref="F149">_xlfn.IFS(D149="Tech Bachelor - Still to be hired",5700,D149="Master - Still to be hired",8000,D149="Master in Eng - Still to be hired",8700,D149="PhD - Still to be hired",10500,D149="Tech Bachelor",5700,D149="Master",8000,D149="Master in Eng",8700,D149="PhD",10500)</f>
        <v>#N/A</v>
      </c>
      <c r="G149" s="23"/>
      <c r="H149" s="24" t="e">
        <f>'Cost Input'!$F149*'Cost Input'!$G149</f>
        <v>#N/A</v>
      </c>
      <c r="I149" s="23"/>
      <c r="J149" s="24" t="e">
        <f>'Cost Input'!$F149*'Cost Input'!$I149</f>
        <v>#N/A</v>
      </c>
      <c r="K149" s="25">
        <f>'Cost Input'!$G149+'Cost Input'!$I149</f>
        <v>0</v>
      </c>
      <c r="L149" s="26" t="e">
        <f>'Cost Input'!$H149+'Cost Input'!$J149</f>
        <v>#N/A</v>
      </c>
      <c r="M149" s="27"/>
      <c r="N149" s="27"/>
      <c r="O149" s="28">
        <f>'Cost Input'!$M149+'Cost Input'!$N149</f>
        <v>0</v>
      </c>
      <c r="P149" s="29"/>
      <c r="Q149" s="29"/>
      <c r="R149" s="1"/>
      <c r="S149" s="1"/>
      <c r="T149" s="1"/>
      <c r="U149" s="1"/>
      <c r="V149" s="1"/>
      <c r="W149" s="1"/>
      <c r="X149" s="1"/>
      <c r="Y149" s="1"/>
      <c r="Z149" s="1"/>
    </row>
    <row r="150" spans="1:26" ht="14.25" customHeight="1">
      <c r="A150" s="20"/>
      <c r="B150" s="21"/>
      <c r="C150" s="21"/>
      <c r="D150" s="22"/>
      <c r="E150" s="21"/>
      <c r="F150" s="162" t="e" cm="1">
        <f t="array" ref="F150">_xlfn.IFS(D150="Tech Bachelor - Still to be hired",5700,D150="Master - Still to be hired",8000,D150="Master in Eng - Still to be hired",8700,D150="PhD - Still to be hired",10500,D150="Tech Bachelor",5700,D150="Master",8000,D150="Master in Eng",8700,D150="PhD",10500)</f>
        <v>#N/A</v>
      </c>
      <c r="G150" s="23"/>
      <c r="H150" s="24" t="e">
        <f>'Cost Input'!$F150*'Cost Input'!$G150</f>
        <v>#N/A</v>
      </c>
      <c r="I150" s="23"/>
      <c r="J150" s="24" t="e">
        <f>'Cost Input'!$F150*'Cost Input'!$I150</f>
        <v>#N/A</v>
      </c>
      <c r="K150" s="25">
        <f>'Cost Input'!$G150+'Cost Input'!$I150</f>
        <v>0</v>
      </c>
      <c r="L150" s="26" t="e">
        <f>'Cost Input'!$H150+'Cost Input'!$J150</f>
        <v>#N/A</v>
      </c>
      <c r="M150" s="27"/>
      <c r="N150" s="27"/>
      <c r="O150" s="28">
        <f>'Cost Input'!$M150+'Cost Input'!$N150</f>
        <v>0</v>
      </c>
      <c r="P150" s="29"/>
      <c r="Q150" s="29"/>
      <c r="R150" s="1"/>
      <c r="S150" s="1"/>
      <c r="T150" s="1"/>
      <c r="U150" s="1"/>
      <c r="V150" s="1"/>
      <c r="W150" s="1"/>
      <c r="X150" s="1"/>
      <c r="Y150" s="1"/>
      <c r="Z150" s="1"/>
    </row>
    <row r="151" spans="1:26" ht="14.25" customHeight="1">
      <c r="A151" s="20"/>
      <c r="B151" s="21"/>
      <c r="C151" s="21"/>
      <c r="D151" s="22"/>
      <c r="E151" s="21"/>
      <c r="F151" s="162" t="e" cm="1">
        <f t="array" ref="F151">_xlfn.IFS(D151="Tech Bachelor - Still to be hired",5700,D151="Master - Still to be hired",8000,D151="Master in Eng - Still to be hired",8700,D151="PhD - Still to be hired",10500,D151="Tech Bachelor",5700,D151="Master",8000,D151="Master in Eng",8700,D151="PhD",10500)</f>
        <v>#N/A</v>
      </c>
      <c r="G151" s="23"/>
      <c r="H151" s="24" t="e">
        <f>'Cost Input'!$F151*'Cost Input'!$G151</f>
        <v>#N/A</v>
      </c>
      <c r="I151" s="23"/>
      <c r="J151" s="24" t="e">
        <f>'Cost Input'!$F151*'Cost Input'!$I151</f>
        <v>#N/A</v>
      </c>
      <c r="K151" s="25">
        <f>'Cost Input'!$G151+'Cost Input'!$I151</f>
        <v>0</v>
      </c>
      <c r="L151" s="26" t="e">
        <f>'Cost Input'!$H151+'Cost Input'!$J151</f>
        <v>#N/A</v>
      </c>
      <c r="M151" s="27"/>
      <c r="N151" s="27"/>
      <c r="O151" s="28">
        <f>'Cost Input'!$M151+'Cost Input'!$N151</f>
        <v>0</v>
      </c>
      <c r="P151" s="29"/>
      <c r="Q151" s="29"/>
      <c r="R151" s="1"/>
      <c r="S151" s="1"/>
      <c r="T151" s="1"/>
      <c r="U151" s="1"/>
      <c r="V151" s="1"/>
      <c r="W151" s="1"/>
      <c r="X151" s="1"/>
      <c r="Y151" s="1"/>
      <c r="Z151" s="1"/>
    </row>
    <row r="152" spans="1:26" ht="14.25" customHeight="1">
      <c r="A152" s="20"/>
      <c r="B152" s="21"/>
      <c r="C152" s="21"/>
      <c r="D152" s="22"/>
      <c r="E152" s="21"/>
      <c r="F152" s="162" t="e" cm="1">
        <f t="array" ref="F152">_xlfn.IFS(D152="Tech Bachelor - Still to be hired",5700,D152="Master - Still to be hired",8000,D152="Master in Eng - Still to be hired",8700,D152="PhD - Still to be hired",10500,D152="Tech Bachelor",5700,D152="Master",8000,D152="Master in Eng",8700,D152="PhD",10500)</f>
        <v>#N/A</v>
      </c>
      <c r="G152" s="23"/>
      <c r="H152" s="24" t="e">
        <f>'Cost Input'!$F152*'Cost Input'!$G152</f>
        <v>#N/A</v>
      </c>
      <c r="I152" s="23"/>
      <c r="J152" s="24" t="e">
        <f>'Cost Input'!$F152*'Cost Input'!$I152</f>
        <v>#N/A</v>
      </c>
      <c r="K152" s="25">
        <f>'Cost Input'!$G152+'Cost Input'!$I152</f>
        <v>0</v>
      </c>
      <c r="L152" s="26" t="e">
        <f>'Cost Input'!$H152+'Cost Input'!$J152</f>
        <v>#N/A</v>
      </c>
      <c r="M152" s="27"/>
      <c r="N152" s="27"/>
      <c r="O152" s="28">
        <f>'Cost Input'!$M152+'Cost Input'!$N152</f>
        <v>0</v>
      </c>
      <c r="P152" s="29"/>
      <c r="Q152" s="29"/>
      <c r="R152" s="1"/>
      <c r="S152" s="1"/>
      <c r="T152" s="1"/>
      <c r="U152" s="1"/>
      <c r="V152" s="1"/>
      <c r="W152" s="1"/>
      <c r="X152" s="1"/>
      <c r="Y152" s="1"/>
      <c r="Z152" s="1"/>
    </row>
    <row r="153" spans="1:26" ht="14.25" customHeight="1">
      <c r="A153" s="20"/>
      <c r="B153" s="21"/>
      <c r="C153" s="21"/>
      <c r="D153" s="22"/>
      <c r="E153" s="21"/>
      <c r="F153" s="162" t="e" cm="1">
        <f t="array" ref="F153">_xlfn.IFS(D153="Tech Bachelor - Still to be hired",5700,D153="Master - Still to be hired",8000,D153="Master in Eng - Still to be hired",8700,D153="PhD - Still to be hired",10500,D153="Tech Bachelor",5700,D153="Master",8000,D153="Master in Eng",8700,D153="PhD",10500)</f>
        <v>#N/A</v>
      </c>
      <c r="G153" s="23"/>
      <c r="H153" s="24" t="e">
        <f>'Cost Input'!$F153*'Cost Input'!$G153</f>
        <v>#N/A</v>
      </c>
      <c r="I153" s="23"/>
      <c r="J153" s="24" t="e">
        <f>'Cost Input'!$F153*'Cost Input'!$I153</f>
        <v>#N/A</v>
      </c>
      <c r="K153" s="25">
        <f>'Cost Input'!$G153+'Cost Input'!$I153</f>
        <v>0</v>
      </c>
      <c r="L153" s="26" t="e">
        <f>'Cost Input'!$H153+'Cost Input'!$J153</f>
        <v>#N/A</v>
      </c>
      <c r="M153" s="27"/>
      <c r="N153" s="27"/>
      <c r="O153" s="28">
        <f>'Cost Input'!$M153+'Cost Input'!$N153</f>
        <v>0</v>
      </c>
      <c r="P153" s="29"/>
      <c r="Q153" s="29"/>
      <c r="R153" s="1"/>
      <c r="S153" s="1"/>
      <c r="T153" s="1"/>
      <c r="U153" s="1"/>
      <c r="V153" s="1"/>
      <c r="W153" s="1"/>
      <c r="X153" s="1"/>
      <c r="Y153" s="1"/>
      <c r="Z153" s="1"/>
    </row>
    <row r="154" spans="1:26" ht="14.25" customHeight="1">
      <c r="A154" s="20"/>
      <c r="B154" s="21"/>
      <c r="C154" s="21"/>
      <c r="D154" s="22"/>
      <c r="E154" s="21"/>
      <c r="F154" s="162" t="e" cm="1">
        <f t="array" ref="F154">_xlfn.IFS(D154="Tech Bachelor - Still to be hired",5700,D154="Master - Still to be hired",8000,D154="Master in Eng - Still to be hired",8700,D154="PhD - Still to be hired",10500,D154="Tech Bachelor",5700,D154="Master",8000,D154="Master in Eng",8700,D154="PhD",10500)</f>
        <v>#N/A</v>
      </c>
      <c r="G154" s="23"/>
      <c r="H154" s="24" t="e">
        <f>'Cost Input'!$F154*'Cost Input'!$G154</f>
        <v>#N/A</v>
      </c>
      <c r="I154" s="23"/>
      <c r="J154" s="24" t="e">
        <f>'Cost Input'!$F154*'Cost Input'!$I154</f>
        <v>#N/A</v>
      </c>
      <c r="K154" s="25">
        <f>'Cost Input'!$G154+'Cost Input'!$I154</f>
        <v>0</v>
      </c>
      <c r="L154" s="26" t="e">
        <f>'Cost Input'!$H154+'Cost Input'!$J154</f>
        <v>#N/A</v>
      </c>
      <c r="M154" s="27"/>
      <c r="N154" s="27"/>
      <c r="O154" s="28">
        <f>'Cost Input'!$M154+'Cost Input'!$N154</f>
        <v>0</v>
      </c>
      <c r="P154" s="29"/>
      <c r="Q154" s="29"/>
      <c r="R154" s="1"/>
      <c r="S154" s="1"/>
      <c r="T154" s="1"/>
      <c r="U154" s="1"/>
      <c r="V154" s="1"/>
      <c r="W154" s="1"/>
      <c r="X154" s="1"/>
      <c r="Y154" s="1"/>
      <c r="Z154" s="1"/>
    </row>
    <row r="155" spans="1:26" ht="14.25" customHeight="1">
      <c r="A155" s="20"/>
      <c r="B155" s="21"/>
      <c r="C155" s="21"/>
      <c r="D155" s="22"/>
      <c r="E155" s="21"/>
      <c r="F155" s="162" t="e" cm="1">
        <f t="array" ref="F155">_xlfn.IFS(D155="Tech Bachelor - Still to be hired",5700,D155="Master - Still to be hired",8000,D155="Master in Eng - Still to be hired",8700,D155="PhD - Still to be hired",10500,D155="Tech Bachelor",5700,D155="Master",8000,D155="Master in Eng",8700,D155="PhD",10500)</f>
        <v>#N/A</v>
      </c>
      <c r="G155" s="23"/>
      <c r="H155" s="24" t="e">
        <f>'Cost Input'!$F155*'Cost Input'!$G155</f>
        <v>#N/A</v>
      </c>
      <c r="I155" s="23"/>
      <c r="J155" s="24" t="e">
        <f>'Cost Input'!$F155*'Cost Input'!$I155</f>
        <v>#N/A</v>
      </c>
      <c r="K155" s="25">
        <f>'Cost Input'!$G155+'Cost Input'!$I155</f>
        <v>0</v>
      </c>
      <c r="L155" s="26" t="e">
        <f>'Cost Input'!$H155+'Cost Input'!$J155</f>
        <v>#N/A</v>
      </c>
      <c r="M155" s="27"/>
      <c r="N155" s="27"/>
      <c r="O155" s="28">
        <f>'Cost Input'!$M155+'Cost Input'!$N155</f>
        <v>0</v>
      </c>
      <c r="P155" s="29"/>
      <c r="Q155" s="29"/>
      <c r="R155" s="1"/>
      <c r="S155" s="1"/>
      <c r="T155" s="1"/>
      <c r="U155" s="1"/>
      <c r="V155" s="1"/>
      <c r="W155" s="1"/>
      <c r="X155" s="1"/>
      <c r="Y155" s="1"/>
      <c r="Z155" s="1"/>
    </row>
    <row r="156" spans="1:26" ht="14.25" customHeight="1">
      <c r="A156" s="20"/>
      <c r="B156" s="21"/>
      <c r="C156" s="21"/>
      <c r="D156" s="22"/>
      <c r="E156" s="21"/>
      <c r="F156" s="162" t="e" cm="1">
        <f t="array" ref="F156">_xlfn.IFS(D156="Tech Bachelor - Still to be hired",5700,D156="Master - Still to be hired",8000,D156="Master in Eng - Still to be hired",8700,D156="PhD - Still to be hired",10500,D156="Tech Bachelor",5700,D156="Master",8000,D156="Master in Eng",8700,D156="PhD",10500)</f>
        <v>#N/A</v>
      </c>
      <c r="G156" s="23"/>
      <c r="H156" s="24" t="e">
        <f>'Cost Input'!$F156*'Cost Input'!$G156</f>
        <v>#N/A</v>
      </c>
      <c r="I156" s="23"/>
      <c r="J156" s="24" t="e">
        <f>'Cost Input'!$F156*'Cost Input'!$I156</f>
        <v>#N/A</v>
      </c>
      <c r="K156" s="25">
        <f>'Cost Input'!$G156+'Cost Input'!$I156</f>
        <v>0</v>
      </c>
      <c r="L156" s="26" t="e">
        <f>'Cost Input'!$H156+'Cost Input'!$J156</f>
        <v>#N/A</v>
      </c>
      <c r="M156" s="27"/>
      <c r="N156" s="27"/>
      <c r="O156" s="28">
        <f>'Cost Input'!$M156+'Cost Input'!$N156</f>
        <v>0</v>
      </c>
      <c r="P156" s="29"/>
      <c r="Q156" s="29"/>
      <c r="R156" s="1"/>
      <c r="S156" s="1"/>
      <c r="T156" s="1"/>
      <c r="U156" s="1"/>
      <c r="V156" s="1"/>
      <c r="W156" s="1"/>
      <c r="X156" s="1"/>
      <c r="Y156" s="1"/>
      <c r="Z156" s="1"/>
    </row>
    <row r="157" spans="1:26" ht="14.25" customHeight="1">
      <c r="A157" s="20"/>
      <c r="B157" s="21"/>
      <c r="C157" s="21"/>
      <c r="D157" s="22"/>
      <c r="E157" s="21"/>
      <c r="F157" s="162" t="e" cm="1">
        <f t="array" ref="F157">_xlfn.IFS(D157="Tech Bachelor - Still to be hired",5700,D157="Master - Still to be hired",8000,D157="Master in Eng - Still to be hired",8700,D157="PhD - Still to be hired",10500,D157="Tech Bachelor",5700,D157="Master",8000,D157="Master in Eng",8700,D157="PhD",10500)</f>
        <v>#N/A</v>
      </c>
      <c r="G157" s="23"/>
      <c r="H157" s="24" t="e">
        <f>'Cost Input'!$F157*'Cost Input'!$G157</f>
        <v>#N/A</v>
      </c>
      <c r="I157" s="23"/>
      <c r="J157" s="24" t="e">
        <f>'Cost Input'!$F157*'Cost Input'!$I157</f>
        <v>#N/A</v>
      </c>
      <c r="K157" s="25">
        <f>'Cost Input'!$G157+'Cost Input'!$I157</f>
        <v>0</v>
      </c>
      <c r="L157" s="26" t="e">
        <f>'Cost Input'!$H157+'Cost Input'!$J157</f>
        <v>#N/A</v>
      </c>
      <c r="M157" s="27"/>
      <c r="N157" s="27"/>
      <c r="O157" s="28">
        <f>'Cost Input'!$M157+'Cost Input'!$N157</f>
        <v>0</v>
      </c>
      <c r="P157" s="29"/>
      <c r="Q157" s="29"/>
      <c r="R157" s="1"/>
      <c r="S157" s="1"/>
      <c r="T157" s="1"/>
      <c r="U157" s="1"/>
      <c r="V157" s="1"/>
      <c r="W157" s="1"/>
      <c r="X157" s="1"/>
      <c r="Y157" s="1"/>
      <c r="Z157" s="1"/>
    </row>
    <row r="158" spans="1:26" ht="14.25" customHeight="1">
      <c r="A158" s="20"/>
      <c r="B158" s="21"/>
      <c r="C158" s="21"/>
      <c r="D158" s="22"/>
      <c r="E158" s="21"/>
      <c r="F158" s="162" t="e" cm="1">
        <f t="array" ref="F158">_xlfn.IFS(D158="Tech Bachelor - Still to be hired",5700,D158="Master - Still to be hired",8000,D158="Master in Eng - Still to be hired",8700,D158="PhD - Still to be hired",10500,D158="Tech Bachelor",5700,D158="Master",8000,D158="Master in Eng",8700,D158="PhD",10500)</f>
        <v>#N/A</v>
      </c>
      <c r="G158" s="23"/>
      <c r="H158" s="24" t="e">
        <f>'Cost Input'!$F158*'Cost Input'!$G158</f>
        <v>#N/A</v>
      </c>
      <c r="I158" s="23"/>
      <c r="J158" s="24" t="e">
        <f>'Cost Input'!$F158*'Cost Input'!$I158</f>
        <v>#N/A</v>
      </c>
      <c r="K158" s="25">
        <f>'Cost Input'!$G158+'Cost Input'!$I158</f>
        <v>0</v>
      </c>
      <c r="L158" s="26" t="e">
        <f>'Cost Input'!$H158+'Cost Input'!$J158</f>
        <v>#N/A</v>
      </c>
      <c r="M158" s="27"/>
      <c r="N158" s="27"/>
      <c r="O158" s="28">
        <f>'Cost Input'!$M158+'Cost Input'!$N158</f>
        <v>0</v>
      </c>
      <c r="P158" s="29"/>
      <c r="Q158" s="29"/>
      <c r="R158" s="1"/>
      <c r="S158" s="1"/>
      <c r="T158" s="1"/>
      <c r="U158" s="1"/>
      <c r="V158" s="1"/>
      <c r="W158" s="1"/>
      <c r="X158" s="1"/>
      <c r="Y158" s="1"/>
      <c r="Z158" s="1"/>
    </row>
    <row r="159" spans="1:26" ht="14.25" customHeight="1">
      <c r="A159" s="20"/>
      <c r="B159" s="21"/>
      <c r="C159" s="21"/>
      <c r="D159" s="22"/>
      <c r="E159" s="21"/>
      <c r="F159" s="162" t="e" cm="1">
        <f t="array" ref="F159">_xlfn.IFS(D159="Tech Bachelor - Still to be hired",5700,D159="Master - Still to be hired",8000,D159="Master in Eng - Still to be hired",8700,D159="PhD - Still to be hired",10500,D159="Tech Bachelor",5700,D159="Master",8000,D159="Master in Eng",8700,D159="PhD",10500)</f>
        <v>#N/A</v>
      </c>
      <c r="G159" s="23"/>
      <c r="H159" s="24" t="e">
        <f>'Cost Input'!$F159*'Cost Input'!$G159</f>
        <v>#N/A</v>
      </c>
      <c r="I159" s="23"/>
      <c r="J159" s="24" t="e">
        <f>'Cost Input'!$F159*'Cost Input'!$I159</f>
        <v>#N/A</v>
      </c>
      <c r="K159" s="25">
        <f>'Cost Input'!$G159+'Cost Input'!$I159</f>
        <v>0</v>
      </c>
      <c r="L159" s="26" t="e">
        <f>'Cost Input'!$H159+'Cost Input'!$J159</f>
        <v>#N/A</v>
      </c>
      <c r="M159" s="27"/>
      <c r="N159" s="27"/>
      <c r="O159" s="28">
        <f>'Cost Input'!$M159+'Cost Input'!$N159</f>
        <v>0</v>
      </c>
      <c r="P159" s="29"/>
      <c r="Q159" s="29"/>
      <c r="R159" s="1"/>
      <c r="S159" s="1"/>
      <c r="T159" s="1"/>
      <c r="U159" s="1"/>
      <c r="V159" s="1"/>
      <c r="W159" s="1"/>
      <c r="X159" s="1"/>
      <c r="Y159" s="1"/>
      <c r="Z159" s="1"/>
    </row>
    <row r="160" spans="1:26" ht="14.25" customHeight="1">
      <c r="A160" s="20"/>
      <c r="B160" s="21"/>
      <c r="C160" s="21"/>
      <c r="D160" s="22"/>
      <c r="E160" s="21"/>
      <c r="F160" s="162" t="e" cm="1">
        <f t="array" ref="F160">_xlfn.IFS(D160="Tech Bachelor - Still to be hired",5700,D160="Master - Still to be hired",8000,D160="Master in Eng - Still to be hired",8700,D160="PhD - Still to be hired",10500,D160="Tech Bachelor",5700,D160="Master",8000,D160="Master in Eng",8700,D160="PhD",10500)</f>
        <v>#N/A</v>
      </c>
      <c r="G160" s="23"/>
      <c r="H160" s="24" t="e">
        <f>'Cost Input'!$F160*'Cost Input'!$G160</f>
        <v>#N/A</v>
      </c>
      <c r="I160" s="23"/>
      <c r="J160" s="24" t="e">
        <f>'Cost Input'!$F160*'Cost Input'!$I160</f>
        <v>#N/A</v>
      </c>
      <c r="K160" s="25">
        <f>'Cost Input'!$G160+'Cost Input'!$I160</f>
        <v>0</v>
      </c>
      <c r="L160" s="26" t="e">
        <f>'Cost Input'!$H160+'Cost Input'!$J160</f>
        <v>#N/A</v>
      </c>
      <c r="M160" s="27"/>
      <c r="N160" s="27"/>
      <c r="O160" s="28">
        <f>'Cost Input'!$M160+'Cost Input'!$N160</f>
        <v>0</v>
      </c>
      <c r="P160" s="29"/>
      <c r="Q160" s="29"/>
      <c r="R160" s="1"/>
      <c r="S160" s="1"/>
      <c r="T160" s="1"/>
      <c r="U160" s="1"/>
      <c r="V160" s="1"/>
      <c r="W160" s="1"/>
      <c r="X160" s="1"/>
      <c r="Y160" s="1"/>
      <c r="Z160" s="1"/>
    </row>
    <row r="161" spans="1:26" ht="14.25" customHeight="1">
      <c r="A161" s="20"/>
      <c r="B161" s="21"/>
      <c r="C161" s="21"/>
      <c r="D161" s="22"/>
      <c r="E161" s="21"/>
      <c r="F161" s="162" t="e" cm="1">
        <f t="array" ref="F161">_xlfn.IFS(D161="Tech Bachelor - Still to be hired",5700,D161="Master - Still to be hired",8000,D161="Master in Eng - Still to be hired",8700,D161="PhD - Still to be hired",10500,D161="Tech Bachelor",5700,D161="Master",8000,D161="Master in Eng",8700,D161="PhD",10500)</f>
        <v>#N/A</v>
      </c>
      <c r="G161" s="23"/>
      <c r="H161" s="24" t="e">
        <f>'Cost Input'!$F161*'Cost Input'!$G161</f>
        <v>#N/A</v>
      </c>
      <c r="I161" s="23"/>
      <c r="J161" s="24" t="e">
        <f>'Cost Input'!$F161*'Cost Input'!$I161</f>
        <v>#N/A</v>
      </c>
      <c r="K161" s="25">
        <f>'Cost Input'!$G161+'Cost Input'!$I161</f>
        <v>0</v>
      </c>
      <c r="L161" s="26" t="e">
        <f>'Cost Input'!$H161+'Cost Input'!$J161</f>
        <v>#N/A</v>
      </c>
      <c r="M161" s="27"/>
      <c r="N161" s="27"/>
      <c r="O161" s="28">
        <f>'Cost Input'!$M161+'Cost Input'!$N161</f>
        <v>0</v>
      </c>
      <c r="P161" s="29"/>
      <c r="Q161" s="29"/>
      <c r="R161" s="1"/>
      <c r="S161" s="1"/>
      <c r="T161" s="1"/>
      <c r="U161" s="1"/>
      <c r="V161" s="1"/>
      <c r="W161" s="1"/>
      <c r="X161" s="1"/>
      <c r="Y161" s="1"/>
      <c r="Z161" s="1"/>
    </row>
    <row r="162" spans="1:26" ht="14.25" customHeight="1">
      <c r="A162" s="20"/>
      <c r="B162" s="21"/>
      <c r="C162" s="21"/>
      <c r="D162" s="22"/>
      <c r="E162" s="21"/>
      <c r="F162" s="162" t="e" cm="1">
        <f t="array" ref="F162">_xlfn.IFS(D162="Tech Bachelor - Still to be hired",5700,D162="Master - Still to be hired",8000,D162="Master in Eng - Still to be hired",8700,D162="PhD - Still to be hired",10500,D162="Tech Bachelor",5700,D162="Master",8000,D162="Master in Eng",8700,D162="PhD",10500)</f>
        <v>#N/A</v>
      </c>
      <c r="G162" s="23"/>
      <c r="H162" s="24" t="e">
        <f>'Cost Input'!$F162*'Cost Input'!$G162</f>
        <v>#N/A</v>
      </c>
      <c r="I162" s="23"/>
      <c r="J162" s="24" t="e">
        <f>'Cost Input'!$F162*'Cost Input'!$I162</f>
        <v>#N/A</v>
      </c>
      <c r="K162" s="25">
        <f>'Cost Input'!$G162+'Cost Input'!$I162</f>
        <v>0</v>
      </c>
      <c r="L162" s="26" t="e">
        <f>'Cost Input'!$H162+'Cost Input'!$J162</f>
        <v>#N/A</v>
      </c>
      <c r="M162" s="27"/>
      <c r="N162" s="27"/>
      <c r="O162" s="28">
        <f>'Cost Input'!$M162+'Cost Input'!$N162</f>
        <v>0</v>
      </c>
      <c r="P162" s="29"/>
      <c r="Q162" s="29"/>
      <c r="R162" s="1"/>
      <c r="S162" s="1"/>
      <c r="T162" s="1"/>
      <c r="U162" s="1"/>
      <c r="V162" s="1"/>
      <c r="W162" s="1"/>
      <c r="X162" s="1"/>
      <c r="Y162" s="1"/>
      <c r="Z162" s="1"/>
    </row>
    <row r="163" spans="1:26" ht="14.25" customHeight="1">
      <c r="A163" s="20"/>
      <c r="B163" s="21"/>
      <c r="C163" s="21"/>
      <c r="D163" s="22"/>
      <c r="E163" s="21"/>
      <c r="F163" s="162" t="e" cm="1">
        <f t="array" ref="F163">_xlfn.IFS(D163="Tech Bachelor - Still to be hired",5700,D163="Master - Still to be hired",8000,D163="Master in Eng - Still to be hired",8700,D163="PhD - Still to be hired",10500,D163="Tech Bachelor",5700,D163="Master",8000,D163="Master in Eng",8700,D163="PhD",10500)</f>
        <v>#N/A</v>
      </c>
      <c r="G163" s="23"/>
      <c r="H163" s="24" t="e">
        <f>'Cost Input'!$F163*'Cost Input'!$G163</f>
        <v>#N/A</v>
      </c>
      <c r="I163" s="23"/>
      <c r="J163" s="24" t="e">
        <f>'Cost Input'!$F163*'Cost Input'!$I163</f>
        <v>#N/A</v>
      </c>
      <c r="K163" s="25">
        <f>'Cost Input'!$G163+'Cost Input'!$I163</f>
        <v>0</v>
      </c>
      <c r="L163" s="26" t="e">
        <f>'Cost Input'!$H163+'Cost Input'!$J163</f>
        <v>#N/A</v>
      </c>
      <c r="M163" s="27"/>
      <c r="N163" s="27"/>
      <c r="O163" s="28">
        <f>'Cost Input'!$M163+'Cost Input'!$N163</f>
        <v>0</v>
      </c>
      <c r="P163" s="29"/>
      <c r="Q163" s="29"/>
      <c r="R163" s="1"/>
      <c r="S163" s="1"/>
      <c r="T163" s="1"/>
      <c r="U163" s="1"/>
      <c r="V163" s="1"/>
      <c r="W163" s="1"/>
      <c r="X163" s="1"/>
      <c r="Y163" s="1"/>
      <c r="Z163" s="1"/>
    </row>
    <row r="164" spans="1:26" ht="14.25" customHeight="1">
      <c r="A164" s="20"/>
      <c r="B164" s="21"/>
      <c r="C164" s="21"/>
      <c r="D164" s="22"/>
      <c r="E164" s="21"/>
      <c r="F164" s="162" t="e" cm="1">
        <f t="array" ref="F164">_xlfn.IFS(D164="Tech Bachelor - Still to be hired",5700,D164="Master - Still to be hired",8000,D164="Master in Eng - Still to be hired",8700,D164="PhD - Still to be hired",10500,D164="Tech Bachelor",5700,D164="Master",8000,D164="Master in Eng",8700,D164="PhD",10500)</f>
        <v>#N/A</v>
      </c>
      <c r="G164" s="23"/>
      <c r="H164" s="24" t="e">
        <f>'Cost Input'!$F164*'Cost Input'!$G164</f>
        <v>#N/A</v>
      </c>
      <c r="I164" s="23"/>
      <c r="J164" s="24" t="e">
        <f>'Cost Input'!$F164*'Cost Input'!$I164</f>
        <v>#N/A</v>
      </c>
      <c r="K164" s="25">
        <f>'Cost Input'!$G164+'Cost Input'!$I164</f>
        <v>0</v>
      </c>
      <c r="L164" s="26" t="e">
        <f>'Cost Input'!$H164+'Cost Input'!$J164</f>
        <v>#N/A</v>
      </c>
      <c r="M164" s="27"/>
      <c r="N164" s="27"/>
      <c r="O164" s="28">
        <f>'Cost Input'!$M164+'Cost Input'!$N164</f>
        <v>0</v>
      </c>
      <c r="P164" s="29"/>
      <c r="Q164" s="29"/>
      <c r="R164" s="1"/>
      <c r="S164" s="1"/>
      <c r="T164" s="1"/>
      <c r="U164" s="1"/>
      <c r="V164" s="1"/>
      <c r="W164" s="1"/>
      <c r="X164" s="1"/>
      <c r="Y164" s="1"/>
      <c r="Z164" s="1"/>
    </row>
    <row r="165" spans="1:26" ht="14.25" customHeight="1">
      <c r="A165" s="20"/>
      <c r="B165" s="21"/>
      <c r="C165" s="21"/>
      <c r="D165" s="22"/>
      <c r="E165" s="21"/>
      <c r="F165" s="162" t="e" cm="1">
        <f t="array" ref="F165">_xlfn.IFS(D165="Tech Bachelor - Still to be hired",5700,D165="Master - Still to be hired",8000,D165="Master in Eng - Still to be hired",8700,D165="PhD - Still to be hired",10500,D165="Tech Bachelor",5700,D165="Master",8000,D165="Master in Eng",8700,D165="PhD",10500)</f>
        <v>#N/A</v>
      </c>
      <c r="G165" s="23"/>
      <c r="H165" s="24" t="e">
        <f>'Cost Input'!$F165*'Cost Input'!$G165</f>
        <v>#N/A</v>
      </c>
      <c r="I165" s="23"/>
      <c r="J165" s="24" t="e">
        <f>'Cost Input'!$F165*'Cost Input'!$I165</f>
        <v>#N/A</v>
      </c>
      <c r="K165" s="25">
        <f>'Cost Input'!$G165+'Cost Input'!$I165</f>
        <v>0</v>
      </c>
      <c r="L165" s="26" t="e">
        <f>'Cost Input'!$H165+'Cost Input'!$J165</f>
        <v>#N/A</v>
      </c>
      <c r="M165" s="27"/>
      <c r="N165" s="27"/>
      <c r="O165" s="28">
        <f>'Cost Input'!$M165+'Cost Input'!$N165</f>
        <v>0</v>
      </c>
      <c r="P165" s="29"/>
      <c r="Q165" s="29"/>
      <c r="R165" s="1"/>
      <c r="S165" s="1"/>
      <c r="T165" s="1"/>
      <c r="U165" s="1"/>
      <c r="V165" s="1"/>
      <c r="W165" s="1"/>
      <c r="X165" s="1"/>
      <c r="Y165" s="1"/>
      <c r="Z165" s="1"/>
    </row>
    <row r="166" spans="1:26" ht="14.25" customHeight="1">
      <c r="A166" s="20"/>
      <c r="B166" s="21"/>
      <c r="C166" s="21"/>
      <c r="D166" s="22"/>
      <c r="E166" s="21"/>
      <c r="F166" s="162" t="e" cm="1">
        <f t="array" ref="F166">_xlfn.IFS(D166="Tech Bachelor - Still to be hired",5700,D166="Master - Still to be hired",8000,D166="Master in Eng - Still to be hired",8700,D166="PhD - Still to be hired",10500,D166="Tech Bachelor",5700,D166="Master",8000,D166="Master in Eng",8700,D166="PhD",10500)</f>
        <v>#N/A</v>
      </c>
      <c r="G166" s="23"/>
      <c r="H166" s="24" t="e">
        <f>'Cost Input'!$F166*'Cost Input'!$G166</f>
        <v>#N/A</v>
      </c>
      <c r="I166" s="23"/>
      <c r="J166" s="24" t="e">
        <f>'Cost Input'!$F166*'Cost Input'!$I166</f>
        <v>#N/A</v>
      </c>
      <c r="K166" s="25">
        <f>'Cost Input'!$G166+'Cost Input'!$I166</f>
        <v>0</v>
      </c>
      <c r="L166" s="26" t="e">
        <f>'Cost Input'!$H166+'Cost Input'!$J166</f>
        <v>#N/A</v>
      </c>
      <c r="M166" s="27"/>
      <c r="N166" s="27"/>
      <c r="O166" s="28">
        <f>'Cost Input'!$M166+'Cost Input'!$N166</f>
        <v>0</v>
      </c>
      <c r="P166" s="29"/>
      <c r="Q166" s="29"/>
      <c r="R166" s="1"/>
      <c r="S166" s="1"/>
      <c r="T166" s="1"/>
      <c r="U166" s="1"/>
      <c r="V166" s="1"/>
      <c r="W166" s="1"/>
      <c r="X166" s="1"/>
      <c r="Y166" s="1"/>
      <c r="Z166" s="1"/>
    </row>
    <row r="167" spans="1:26" ht="14.25" customHeight="1">
      <c r="A167" s="20"/>
      <c r="B167" s="21"/>
      <c r="C167" s="21"/>
      <c r="D167" s="22"/>
      <c r="E167" s="21"/>
      <c r="F167" s="162" t="e" cm="1">
        <f t="array" ref="F167">_xlfn.IFS(D167="Tech Bachelor - Still to be hired",5700,D167="Master - Still to be hired",8000,D167="Master in Eng - Still to be hired",8700,D167="PhD - Still to be hired",10500,D167="Tech Bachelor",5700,D167="Master",8000,D167="Master in Eng",8700,D167="PhD",10500)</f>
        <v>#N/A</v>
      </c>
      <c r="G167" s="23"/>
      <c r="H167" s="24" t="e">
        <f>'Cost Input'!$F167*'Cost Input'!$G167</f>
        <v>#N/A</v>
      </c>
      <c r="I167" s="23"/>
      <c r="J167" s="24" t="e">
        <f>'Cost Input'!$F167*'Cost Input'!$I167</f>
        <v>#N/A</v>
      </c>
      <c r="K167" s="25">
        <f>'Cost Input'!$G167+'Cost Input'!$I167</f>
        <v>0</v>
      </c>
      <c r="L167" s="26" t="e">
        <f>'Cost Input'!$H167+'Cost Input'!$J167</f>
        <v>#N/A</v>
      </c>
      <c r="M167" s="27"/>
      <c r="N167" s="27"/>
      <c r="O167" s="28">
        <f>'Cost Input'!$M167+'Cost Input'!$N167</f>
        <v>0</v>
      </c>
      <c r="P167" s="29"/>
      <c r="Q167" s="29"/>
      <c r="R167" s="1"/>
      <c r="S167" s="1"/>
      <c r="T167" s="1"/>
      <c r="U167" s="1"/>
      <c r="V167" s="1"/>
      <c r="W167" s="1"/>
      <c r="X167" s="1"/>
      <c r="Y167" s="1"/>
      <c r="Z167" s="1"/>
    </row>
    <row r="168" spans="1:26" ht="14.25" customHeight="1">
      <c r="A168" s="20"/>
      <c r="B168" s="21"/>
      <c r="C168" s="21"/>
      <c r="D168" s="22"/>
      <c r="E168" s="21"/>
      <c r="F168" s="162" t="e" cm="1">
        <f t="array" ref="F168">_xlfn.IFS(D168="Tech Bachelor - Still to be hired",5700,D168="Master - Still to be hired",8000,D168="Master in Eng - Still to be hired",8700,D168="PhD - Still to be hired",10500,D168="Tech Bachelor",5700,D168="Master",8000,D168="Master in Eng",8700,D168="PhD",10500)</f>
        <v>#N/A</v>
      </c>
      <c r="G168" s="23"/>
      <c r="H168" s="24" t="e">
        <f>'Cost Input'!$F168*'Cost Input'!$G168</f>
        <v>#N/A</v>
      </c>
      <c r="I168" s="23"/>
      <c r="J168" s="24" t="e">
        <f>'Cost Input'!$F168*'Cost Input'!$I168</f>
        <v>#N/A</v>
      </c>
      <c r="K168" s="25">
        <f>'Cost Input'!$G168+'Cost Input'!$I168</f>
        <v>0</v>
      </c>
      <c r="L168" s="26" t="e">
        <f>'Cost Input'!$H168+'Cost Input'!$J168</f>
        <v>#N/A</v>
      </c>
      <c r="M168" s="27"/>
      <c r="N168" s="27"/>
      <c r="O168" s="28">
        <f>'Cost Input'!$M168+'Cost Input'!$N168</f>
        <v>0</v>
      </c>
      <c r="P168" s="29"/>
      <c r="Q168" s="29"/>
      <c r="R168" s="1"/>
      <c r="S168" s="1"/>
      <c r="T168" s="1"/>
      <c r="U168" s="1"/>
      <c r="V168" s="1"/>
      <c r="W168" s="1"/>
      <c r="X168" s="1"/>
      <c r="Y168" s="1"/>
      <c r="Z168" s="1"/>
    </row>
    <row r="169" spans="1:26" ht="14.25" customHeight="1">
      <c r="A169" s="20"/>
      <c r="B169" s="21"/>
      <c r="C169" s="21"/>
      <c r="D169" s="22"/>
      <c r="E169" s="21"/>
      <c r="F169" s="162" t="e" cm="1">
        <f t="array" ref="F169">_xlfn.IFS(D169="Tech Bachelor - Still to be hired",5700,D169="Master - Still to be hired",8000,D169="Master in Eng - Still to be hired",8700,D169="PhD - Still to be hired",10500,D169="Tech Bachelor",5700,D169="Master",8000,D169="Master in Eng",8700,D169="PhD",10500)</f>
        <v>#N/A</v>
      </c>
      <c r="G169" s="23"/>
      <c r="H169" s="24" t="e">
        <f>'Cost Input'!$F169*'Cost Input'!$G169</f>
        <v>#N/A</v>
      </c>
      <c r="I169" s="23"/>
      <c r="J169" s="24" t="e">
        <f>'Cost Input'!$F169*'Cost Input'!$I169</f>
        <v>#N/A</v>
      </c>
      <c r="K169" s="25">
        <f>'Cost Input'!$G169+'Cost Input'!$I169</f>
        <v>0</v>
      </c>
      <c r="L169" s="26" t="e">
        <f>'Cost Input'!$H169+'Cost Input'!$J169</f>
        <v>#N/A</v>
      </c>
      <c r="M169" s="27"/>
      <c r="N169" s="27"/>
      <c r="O169" s="28">
        <f>'Cost Input'!$M169+'Cost Input'!$N169</f>
        <v>0</v>
      </c>
      <c r="P169" s="29"/>
      <c r="Q169" s="29"/>
      <c r="R169" s="1"/>
      <c r="S169" s="1"/>
      <c r="T169" s="1"/>
      <c r="U169" s="1"/>
      <c r="V169" s="1"/>
      <c r="W169" s="1"/>
      <c r="X169" s="1"/>
      <c r="Y169" s="1"/>
      <c r="Z169" s="1"/>
    </row>
    <row r="170" spans="1:26" ht="14.25" customHeight="1">
      <c r="A170" s="20"/>
      <c r="B170" s="21"/>
      <c r="C170" s="21"/>
      <c r="D170" s="22"/>
      <c r="E170" s="21"/>
      <c r="F170" s="162" t="e" cm="1">
        <f t="array" ref="F170">_xlfn.IFS(D170="Tech Bachelor - Still to be hired",5700,D170="Master - Still to be hired",8000,D170="Master in Eng - Still to be hired",8700,D170="PhD - Still to be hired",10500,D170="Tech Bachelor",5700,D170="Master",8000,D170="Master in Eng",8700,D170="PhD",10500)</f>
        <v>#N/A</v>
      </c>
      <c r="G170" s="23"/>
      <c r="H170" s="24" t="e">
        <f>'Cost Input'!$F170*'Cost Input'!$G170</f>
        <v>#N/A</v>
      </c>
      <c r="I170" s="23"/>
      <c r="J170" s="24" t="e">
        <f>'Cost Input'!$F170*'Cost Input'!$I170</f>
        <v>#N/A</v>
      </c>
      <c r="K170" s="25">
        <f>'Cost Input'!$G170+'Cost Input'!$I170</f>
        <v>0</v>
      </c>
      <c r="L170" s="26" t="e">
        <f>'Cost Input'!$H170+'Cost Input'!$J170</f>
        <v>#N/A</v>
      </c>
      <c r="M170" s="27"/>
      <c r="N170" s="27"/>
      <c r="O170" s="28">
        <f>'Cost Input'!$M170+'Cost Input'!$N170</f>
        <v>0</v>
      </c>
      <c r="P170" s="29"/>
      <c r="Q170" s="29"/>
      <c r="R170" s="1"/>
      <c r="S170" s="1"/>
      <c r="T170" s="1"/>
      <c r="U170" s="1"/>
      <c r="V170" s="1"/>
      <c r="W170" s="1"/>
      <c r="X170" s="1"/>
      <c r="Y170" s="1"/>
      <c r="Z170" s="1"/>
    </row>
    <row r="171" spans="1:26" ht="14.25" customHeight="1">
      <c r="A171" s="20"/>
      <c r="B171" s="21"/>
      <c r="C171" s="21"/>
      <c r="D171" s="22"/>
      <c r="E171" s="21"/>
      <c r="F171" s="162" t="e" cm="1">
        <f t="array" ref="F171">_xlfn.IFS(D171="Tech Bachelor - Still to be hired",5700,D171="Master - Still to be hired",8000,D171="Master in Eng - Still to be hired",8700,D171="PhD - Still to be hired",10500,D171="Tech Bachelor",5700,D171="Master",8000,D171="Master in Eng",8700,D171="PhD",10500)</f>
        <v>#N/A</v>
      </c>
      <c r="G171" s="23"/>
      <c r="H171" s="24" t="e">
        <f>'Cost Input'!$F171*'Cost Input'!$G171</f>
        <v>#N/A</v>
      </c>
      <c r="I171" s="23"/>
      <c r="J171" s="24" t="e">
        <f>'Cost Input'!$F171*'Cost Input'!$I171</f>
        <v>#N/A</v>
      </c>
      <c r="K171" s="25">
        <f>'Cost Input'!$G171+'Cost Input'!$I171</f>
        <v>0</v>
      </c>
      <c r="L171" s="26" t="e">
        <f>'Cost Input'!$H171+'Cost Input'!$J171</f>
        <v>#N/A</v>
      </c>
      <c r="M171" s="27"/>
      <c r="N171" s="27"/>
      <c r="O171" s="28">
        <f>'Cost Input'!$M171+'Cost Input'!$N171</f>
        <v>0</v>
      </c>
      <c r="P171" s="29"/>
      <c r="Q171" s="29"/>
      <c r="R171" s="1"/>
      <c r="S171" s="1"/>
      <c r="T171" s="1"/>
      <c r="U171" s="1"/>
      <c r="V171" s="1"/>
      <c r="W171" s="1"/>
      <c r="X171" s="1"/>
      <c r="Y171" s="1"/>
      <c r="Z171" s="1"/>
    </row>
    <row r="172" spans="1:26" ht="14.25" customHeight="1">
      <c r="A172" s="20"/>
      <c r="B172" s="21"/>
      <c r="C172" s="21"/>
      <c r="D172" s="22"/>
      <c r="E172" s="21"/>
      <c r="F172" s="162" t="e" cm="1">
        <f t="array" ref="F172">_xlfn.IFS(D172="Tech Bachelor - Still to be hired",5700,D172="Master - Still to be hired",8000,D172="Master in Eng - Still to be hired",8700,D172="PhD - Still to be hired",10500,D172="Tech Bachelor",5700,D172="Master",8000,D172="Master in Eng",8700,D172="PhD",10500)</f>
        <v>#N/A</v>
      </c>
      <c r="G172" s="23"/>
      <c r="H172" s="24" t="e">
        <f>'Cost Input'!$F172*'Cost Input'!$G172</f>
        <v>#N/A</v>
      </c>
      <c r="I172" s="23"/>
      <c r="J172" s="24" t="e">
        <f>'Cost Input'!$F172*'Cost Input'!$I172</f>
        <v>#N/A</v>
      </c>
      <c r="K172" s="25">
        <f>'Cost Input'!$G172+'Cost Input'!$I172</f>
        <v>0</v>
      </c>
      <c r="L172" s="26" t="e">
        <f>'Cost Input'!$H172+'Cost Input'!$J172</f>
        <v>#N/A</v>
      </c>
      <c r="M172" s="27"/>
      <c r="N172" s="27"/>
      <c r="O172" s="28">
        <f>'Cost Input'!$M172+'Cost Input'!$N172</f>
        <v>0</v>
      </c>
      <c r="P172" s="29"/>
      <c r="Q172" s="29"/>
      <c r="R172" s="1"/>
      <c r="S172" s="1"/>
      <c r="T172" s="1"/>
      <c r="U172" s="1"/>
      <c r="V172" s="1"/>
      <c r="W172" s="1"/>
      <c r="X172" s="1"/>
      <c r="Y172" s="1"/>
      <c r="Z172" s="1"/>
    </row>
    <row r="173" spans="1:26" ht="14.25" customHeight="1">
      <c r="A173" s="20"/>
      <c r="B173" s="21"/>
      <c r="C173" s="21"/>
      <c r="D173" s="22"/>
      <c r="E173" s="21"/>
      <c r="F173" s="162" t="e" cm="1">
        <f t="array" ref="F173">_xlfn.IFS(D173="Tech Bachelor - Still to be hired",5700,D173="Master - Still to be hired",8000,D173="Master in Eng - Still to be hired",8700,D173="PhD - Still to be hired",10500,D173="Tech Bachelor",5700,D173="Master",8000,D173="Master in Eng",8700,D173="PhD",10500)</f>
        <v>#N/A</v>
      </c>
      <c r="G173" s="23"/>
      <c r="H173" s="24" t="e">
        <f>'Cost Input'!$F173*'Cost Input'!$G173</f>
        <v>#N/A</v>
      </c>
      <c r="I173" s="23"/>
      <c r="J173" s="24" t="e">
        <f>'Cost Input'!$F173*'Cost Input'!$I173</f>
        <v>#N/A</v>
      </c>
      <c r="K173" s="25">
        <f>'Cost Input'!$G173+'Cost Input'!$I173</f>
        <v>0</v>
      </c>
      <c r="L173" s="26" t="e">
        <f>'Cost Input'!$H173+'Cost Input'!$J173</f>
        <v>#N/A</v>
      </c>
      <c r="M173" s="27"/>
      <c r="N173" s="27"/>
      <c r="O173" s="28">
        <f>'Cost Input'!$M173+'Cost Input'!$N173</f>
        <v>0</v>
      </c>
      <c r="P173" s="29"/>
      <c r="Q173" s="29"/>
      <c r="R173" s="1"/>
      <c r="S173" s="1"/>
      <c r="T173" s="1"/>
      <c r="U173" s="1"/>
      <c r="V173" s="1"/>
      <c r="W173" s="1"/>
      <c r="X173" s="1"/>
      <c r="Y173" s="1"/>
      <c r="Z173" s="1"/>
    </row>
    <row r="174" spans="1:26" ht="14.25" customHeight="1">
      <c r="A174" s="20"/>
      <c r="B174" s="21"/>
      <c r="C174" s="21"/>
      <c r="D174" s="22"/>
      <c r="E174" s="21"/>
      <c r="F174" s="162" t="e" cm="1">
        <f t="array" ref="F174">_xlfn.IFS(D174="Tech Bachelor - Still to be hired",5700,D174="Master - Still to be hired",8000,D174="Master in Eng - Still to be hired",8700,D174="PhD - Still to be hired",10500,D174="Tech Bachelor",5700,D174="Master",8000,D174="Master in Eng",8700,D174="PhD",10500)</f>
        <v>#N/A</v>
      </c>
      <c r="G174" s="23"/>
      <c r="H174" s="24" t="e">
        <f>'Cost Input'!$F174*'Cost Input'!$G174</f>
        <v>#N/A</v>
      </c>
      <c r="I174" s="23"/>
      <c r="J174" s="24" t="e">
        <f>'Cost Input'!$F174*'Cost Input'!$I174</f>
        <v>#N/A</v>
      </c>
      <c r="K174" s="25">
        <f>'Cost Input'!$G174+'Cost Input'!$I174</f>
        <v>0</v>
      </c>
      <c r="L174" s="26" t="e">
        <f>'Cost Input'!$H174+'Cost Input'!$J174</f>
        <v>#N/A</v>
      </c>
      <c r="M174" s="27"/>
      <c r="N174" s="27"/>
      <c r="O174" s="28">
        <f>'Cost Input'!$M174+'Cost Input'!$N174</f>
        <v>0</v>
      </c>
      <c r="P174" s="29"/>
      <c r="Q174" s="29"/>
      <c r="R174" s="1"/>
      <c r="S174" s="1"/>
      <c r="T174" s="1"/>
      <c r="U174" s="1"/>
      <c r="V174" s="1"/>
      <c r="W174" s="1"/>
      <c r="X174" s="1"/>
      <c r="Y174" s="1"/>
      <c r="Z174" s="1"/>
    </row>
    <row r="175" spans="1:26" ht="14.25" customHeight="1">
      <c r="A175" s="20"/>
      <c r="B175" s="21"/>
      <c r="C175" s="21"/>
      <c r="D175" s="22"/>
      <c r="E175" s="21"/>
      <c r="F175" s="162" t="e" cm="1">
        <f t="array" ref="F175">_xlfn.IFS(D175="Tech Bachelor - Still to be hired",5700,D175="Master - Still to be hired",8000,D175="Master in Eng - Still to be hired",8700,D175="PhD - Still to be hired",10500,D175="Tech Bachelor",5700,D175="Master",8000,D175="Master in Eng",8700,D175="PhD",10500)</f>
        <v>#N/A</v>
      </c>
      <c r="G175" s="23"/>
      <c r="H175" s="24" t="e">
        <f>'Cost Input'!$F175*'Cost Input'!$G175</f>
        <v>#N/A</v>
      </c>
      <c r="I175" s="23"/>
      <c r="J175" s="24" t="e">
        <f>'Cost Input'!$F175*'Cost Input'!$I175</f>
        <v>#N/A</v>
      </c>
      <c r="K175" s="25">
        <f>'Cost Input'!$G175+'Cost Input'!$I175</f>
        <v>0</v>
      </c>
      <c r="L175" s="26" t="e">
        <f>'Cost Input'!$H175+'Cost Input'!$J175</f>
        <v>#N/A</v>
      </c>
      <c r="M175" s="27"/>
      <c r="N175" s="27"/>
      <c r="O175" s="28">
        <f>'Cost Input'!$M175+'Cost Input'!$N175</f>
        <v>0</v>
      </c>
      <c r="P175" s="29"/>
      <c r="Q175" s="29"/>
      <c r="R175" s="1"/>
      <c r="S175" s="1"/>
      <c r="T175" s="1"/>
      <c r="U175" s="1"/>
      <c r="V175" s="1"/>
      <c r="W175" s="1"/>
      <c r="X175" s="1"/>
      <c r="Y175" s="1"/>
      <c r="Z175" s="1"/>
    </row>
    <row r="176" spans="1:26" ht="14.25" customHeight="1">
      <c r="A176" s="20"/>
      <c r="B176" s="21"/>
      <c r="C176" s="21"/>
      <c r="D176" s="22"/>
      <c r="E176" s="21"/>
      <c r="F176" s="162" t="e" cm="1">
        <f t="array" ref="F176">_xlfn.IFS(D176="Tech Bachelor - Still to be hired",5700,D176="Master - Still to be hired",8000,D176="Master in Eng - Still to be hired",8700,D176="PhD - Still to be hired",10500,D176="Tech Bachelor",5700,D176="Master",8000,D176="Master in Eng",8700,D176="PhD",10500)</f>
        <v>#N/A</v>
      </c>
      <c r="G176" s="23"/>
      <c r="H176" s="24" t="e">
        <f>'Cost Input'!$F176*'Cost Input'!$G176</f>
        <v>#N/A</v>
      </c>
      <c r="I176" s="23"/>
      <c r="J176" s="24" t="e">
        <f>'Cost Input'!$F176*'Cost Input'!$I176</f>
        <v>#N/A</v>
      </c>
      <c r="K176" s="25">
        <f>'Cost Input'!$G176+'Cost Input'!$I176</f>
        <v>0</v>
      </c>
      <c r="L176" s="26" t="e">
        <f>'Cost Input'!$H176+'Cost Input'!$J176</f>
        <v>#N/A</v>
      </c>
      <c r="M176" s="27"/>
      <c r="N176" s="27"/>
      <c r="O176" s="28">
        <f>'Cost Input'!$M176+'Cost Input'!$N176</f>
        <v>0</v>
      </c>
      <c r="P176" s="29"/>
      <c r="Q176" s="29"/>
      <c r="R176" s="1"/>
      <c r="S176" s="1"/>
      <c r="T176" s="1"/>
      <c r="U176" s="1"/>
      <c r="V176" s="1"/>
      <c r="W176" s="1"/>
      <c r="X176" s="1"/>
      <c r="Y176" s="1"/>
      <c r="Z176" s="1"/>
    </row>
    <row r="177" spans="1:26" ht="14.25" customHeight="1">
      <c r="A177" s="20"/>
      <c r="B177" s="21"/>
      <c r="C177" s="21"/>
      <c r="D177" s="22"/>
      <c r="E177" s="21"/>
      <c r="F177" s="162" t="e" cm="1">
        <f t="array" ref="F177">_xlfn.IFS(D177="Tech Bachelor - Still to be hired",5700,D177="Master - Still to be hired",8000,D177="Master in Eng - Still to be hired",8700,D177="PhD - Still to be hired",10500,D177="Tech Bachelor",5700,D177="Master",8000,D177="Master in Eng",8700,D177="PhD",10500)</f>
        <v>#N/A</v>
      </c>
      <c r="G177" s="23"/>
      <c r="H177" s="24" t="e">
        <f>'Cost Input'!$F177*'Cost Input'!$G177</f>
        <v>#N/A</v>
      </c>
      <c r="I177" s="23"/>
      <c r="J177" s="24" t="e">
        <f>'Cost Input'!$F177*'Cost Input'!$I177</f>
        <v>#N/A</v>
      </c>
      <c r="K177" s="25">
        <f>'Cost Input'!$G177+'Cost Input'!$I177</f>
        <v>0</v>
      </c>
      <c r="L177" s="26" t="e">
        <f>'Cost Input'!$H177+'Cost Input'!$J177</f>
        <v>#N/A</v>
      </c>
      <c r="M177" s="27"/>
      <c r="N177" s="27"/>
      <c r="O177" s="28">
        <f>'Cost Input'!$M177+'Cost Input'!$N177</f>
        <v>0</v>
      </c>
      <c r="P177" s="29"/>
      <c r="Q177" s="29"/>
      <c r="R177" s="1"/>
      <c r="S177" s="1"/>
      <c r="T177" s="1"/>
      <c r="U177" s="1"/>
      <c r="V177" s="1"/>
      <c r="W177" s="1"/>
      <c r="X177" s="1"/>
      <c r="Y177" s="1"/>
      <c r="Z177" s="1"/>
    </row>
    <row r="178" spans="1:26" ht="14.25" customHeight="1">
      <c r="A178" s="20"/>
      <c r="B178" s="21"/>
      <c r="C178" s="21"/>
      <c r="D178" s="22"/>
      <c r="E178" s="21"/>
      <c r="F178" s="162" t="e" cm="1">
        <f t="array" ref="F178">_xlfn.IFS(D178="Tech Bachelor - Still to be hired",5700,D178="Master - Still to be hired",8000,D178="Master in Eng - Still to be hired",8700,D178="PhD - Still to be hired",10500,D178="Tech Bachelor",5700,D178="Master",8000,D178="Master in Eng",8700,D178="PhD",10500)</f>
        <v>#N/A</v>
      </c>
      <c r="G178" s="23"/>
      <c r="H178" s="24" t="e">
        <f>'Cost Input'!$F178*'Cost Input'!$G178</f>
        <v>#N/A</v>
      </c>
      <c r="I178" s="23"/>
      <c r="J178" s="24" t="e">
        <f>'Cost Input'!$F178*'Cost Input'!$I178</f>
        <v>#N/A</v>
      </c>
      <c r="K178" s="25">
        <f>'Cost Input'!$G178+'Cost Input'!$I178</f>
        <v>0</v>
      </c>
      <c r="L178" s="26" t="e">
        <f>'Cost Input'!$H178+'Cost Input'!$J178</f>
        <v>#N/A</v>
      </c>
      <c r="M178" s="27"/>
      <c r="N178" s="27"/>
      <c r="O178" s="28">
        <f>'Cost Input'!$M178+'Cost Input'!$N178</f>
        <v>0</v>
      </c>
      <c r="P178" s="29"/>
      <c r="Q178" s="29"/>
      <c r="R178" s="1"/>
      <c r="S178" s="1"/>
      <c r="T178" s="1"/>
      <c r="U178" s="1"/>
      <c r="V178" s="1"/>
      <c r="W178" s="1"/>
      <c r="X178" s="1"/>
      <c r="Y178" s="1"/>
      <c r="Z178" s="1"/>
    </row>
    <row r="179" spans="1:26" ht="14.25" customHeight="1">
      <c r="A179" s="20"/>
      <c r="B179" s="21"/>
      <c r="C179" s="21"/>
      <c r="D179" s="22"/>
      <c r="E179" s="21"/>
      <c r="F179" s="162" t="e" cm="1">
        <f t="array" ref="F179">_xlfn.IFS(D179="Tech Bachelor - Still to be hired",5700,D179="Master - Still to be hired",8000,D179="Master in Eng - Still to be hired",8700,D179="PhD - Still to be hired",10500,D179="Tech Bachelor",5700,D179="Master",8000,D179="Master in Eng",8700,D179="PhD",10500)</f>
        <v>#N/A</v>
      </c>
      <c r="G179" s="23"/>
      <c r="H179" s="24" t="e">
        <f>'Cost Input'!$F179*'Cost Input'!$G179</f>
        <v>#N/A</v>
      </c>
      <c r="I179" s="23"/>
      <c r="J179" s="24" t="e">
        <f>'Cost Input'!$F179*'Cost Input'!$I179</f>
        <v>#N/A</v>
      </c>
      <c r="K179" s="25">
        <f>'Cost Input'!$G179+'Cost Input'!$I179</f>
        <v>0</v>
      </c>
      <c r="L179" s="26" t="e">
        <f>'Cost Input'!$H179+'Cost Input'!$J179</f>
        <v>#N/A</v>
      </c>
      <c r="M179" s="27"/>
      <c r="N179" s="27"/>
      <c r="O179" s="28">
        <f>'Cost Input'!$M179+'Cost Input'!$N179</f>
        <v>0</v>
      </c>
      <c r="P179" s="29"/>
      <c r="Q179" s="29"/>
      <c r="R179" s="1"/>
      <c r="S179" s="1"/>
      <c r="T179" s="1"/>
      <c r="U179" s="1"/>
      <c r="V179" s="1"/>
      <c r="W179" s="1"/>
      <c r="X179" s="1"/>
      <c r="Y179" s="1"/>
      <c r="Z179" s="1"/>
    </row>
    <row r="180" spans="1:26" ht="14.25" customHeight="1">
      <c r="A180" s="20"/>
      <c r="B180" s="21"/>
      <c r="C180" s="21"/>
      <c r="D180" s="22"/>
      <c r="E180" s="21"/>
      <c r="F180" s="162" t="e" cm="1">
        <f t="array" ref="F180">_xlfn.IFS(D180="Tech Bachelor - Still to be hired",5700,D180="Master - Still to be hired",8000,D180="Master in Eng - Still to be hired",8700,D180="PhD - Still to be hired",10500,D180="Tech Bachelor",5700,D180="Master",8000,D180="Master in Eng",8700,D180="PhD",10500)</f>
        <v>#N/A</v>
      </c>
      <c r="G180" s="23"/>
      <c r="H180" s="24" t="e">
        <f>'Cost Input'!$F180*'Cost Input'!$G180</f>
        <v>#N/A</v>
      </c>
      <c r="I180" s="23"/>
      <c r="J180" s="24" t="e">
        <f>'Cost Input'!$F180*'Cost Input'!$I180</f>
        <v>#N/A</v>
      </c>
      <c r="K180" s="25">
        <f>'Cost Input'!$G180+'Cost Input'!$I180</f>
        <v>0</v>
      </c>
      <c r="L180" s="26" t="e">
        <f>'Cost Input'!$H180+'Cost Input'!$J180</f>
        <v>#N/A</v>
      </c>
      <c r="M180" s="27"/>
      <c r="N180" s="27"/>
      <c r="O180" s="28">
        <f>'Cost Input'!$M180+'Cost Input'!$N180</f>
        <v>0</v>
      </c>
      <c r="P180" s="29"/>
      <c r="Q180" s="29"/>
      <c r="R180" s="1"/>
      <c r="S180" s="1"/>
      <c r="T180" s="1"/>
      <c r="U180" s="1"/>
      <c r="V180" s="1"/>
      <c r="W180" s="1"/>
      <c r="X180" s="1"/>
      <c r="Y180" s="1"/>
      <c r="Z180" s="1"/>
    </row>
    <row r="181" spans="1:26" ht="14.25" customHeight="1">
      <c r="A181" s="20"/>
      <c r="B181" s="21"/>
      <c r="C181" s="21"/>
      <c r="D181" s="22"/>
      <c r="E181" s="21"/>
      <c r="F181" s="162" t="e" cm="1">
        <f t="array" ref="F181">_xlfn.IFS(D181="Tech Bachelor - Still to be hired",5700,D181="Master - Still to be hired",8000,D181="Master in Eng - Still to be hired",8700,D181="PhD - Still to be hired",10500,D181="Tech Bachelor",5700,D181="Master",8000,D181="Master in Eng",8700,D181="PhD",10500)</f>
        <v>#N/A</v>
      </c>
      <c r="G181" s="23"/>
      <c r="H181" s="24" t="e">
        <f>'Cost Input'!$F181*'Cost Input'!$G181</f>
        <v>#N/A</v>
      </c>
      <c r="I181" s="23"/>
      <c r="J181" s="24" t="e">
        <f>'Cost Input'!$F181*'Cost Input'!$I181</f>
        <v>#N/A</v>
      </c>
      <c r="K181" s="25">
        <f>'Cost Input'!$G181+'Cost Input'!$I181</f>
        <v>0</v>
      </c>
      <c r="L181" s="26" t="e">
        <f>'Cost Input'!$H181+'Cost Input'!$J181</f>
        <v>#N/A</v>
      </c>
      <c r="M181" s="27"/>
      <c r="N181" s="27"/>
      <c r="O181" s="28">
        <f>'Cost Input'!$M181+'Cost Input'!$N181</f>
        <v>0</v>
      </c>
      <c r="P181" s="29"/>
      <c r="Q181" s="29"/>
      <c r="R181" s="1"/>
      <c r="S181" s="1"/>
      <c r="T181" s="1"/>
      <c r="U181" s="1"/>
      <c r="V181" s="1"/>
      <c r="W181" s="1"/>
      <c r="X181" s="1"/>
      <c r="Y181" s="1"/>
      <c r="Z181" s="1"/>
    </row>
    <row r="182" spans="1:26" ht="14.25" customHeight="1">
      <c r="A182" s="20"/>
      <c r="B182" s="21"/>
      <c r="C182" s="21"/>
      <c r="D182" s="22"/>
      <c r="E182" s="21"/>
      <c r="F182" s="162" t="e" cm="1">
        <f t="array" ref="F182">_xlfn.IFS(D182="Tech Bachelor - Still to be hired",5700,D182="Master - Still to be hired",8000,D182="Master in Eng - Still to be hired",8700,D182="PhD - Still to be hired",10500,D182="Tech Bachelor",5700,D182="Master",8000,D182="Master in Eng",8700,D182="PhD",10500)</f>
        <v>#N/A</v>
      </c>
      <c r="G182" s="23"/>
      <c r="H182" s="24" t="e">
        <f>'Cost Input'!$F182*'Cost Input'!$G182</f>
        <v>#N/A</v>
      </c>
      <c r="I182" s="23"/>
      <c r="J182" s="24" t="e">
        <f>'Cost Input'!$F182*'Cost Input'!$I182</f>
        <v>#N/A</v>
      </c>
      <c r="K182" s="25">
        <f>'Cost Input'!$G182+'Cost Input'!$I182</f>
        <v>0</v>
      </c>
      <c r="L182" s="26" t="e">
        <f>'Cost Input'!$H182+'Cost Input'!$J182</f>
        <v>#N/A</v>
      </c>
      <c r="M182" s="27"/>
      <c r="N182" s="27"/>
      <c r="O182" s="28">
        <f>'Cost Input'!$M182+'Cost Input'!$N182</f>
        <v>0</v>
      </c>
      <c r="P182" s="29"/>
      <c r="Q182" s="29"/>
      <c r="R182" s="1"/>
      <c r="S182" s="1"/>
      <c r="T182" s="1"/>
      <c r="U182" s="1"/>
      <c r="V182" s="1"/>
      <c r="W182" s="1"/>
      <c r="X182" s="1"/>
      <c r="Y182" s="1"/>
      <c r="Z182" s="1"/>
    </row>
    <row r="183" spans="1:26" ht="14.25" customHeight="1">
      <c r="A183" s="20"/>
      <c r="B183" s="21"/>
      <c r="C183" s="21"/>
      <c r="D183" s="22"/>
      <c r="E183" s="21"/>
      <c r="F183" s="162" t="e" cm="1">
        <f t="array" ref="F183">_xlfn.IFS(D183="Tech Bachelor - Still to be hired",5700,D183="Master - Still to be hired",8000,D183="Master in Eng - Still to be hired",8700,D183="PhD - Still to be hired",10500,D183="Tech Bachelor",5700,D183="Master",8000,D183="Master in Eng",8700,D183="PhD",10500)</f>
        <v>#N/A</v>
      </c>
      <c r="G183" s="23"/>
      <c r="H183" s="24" t="e">
        <f>'Cost Input'!$F183*'Cost Input'!$G183</f>
        <v>#N/A</v>
      </c>
      <c r="I183" s="23"/>
      <c r="J183" s="24" t="e">
        <f>'Cost Input'!$F183*'Cost Input'!$I183</f>
        <v>#N/A</v>
      </c>
      <c r="K183" s="25">
        <f>'Cost Input'!$G183+'Cost Input'!$I183</f>
        <v>0</v>
      </c>
      <c r="L183" s="26" t="e">
        <f>'Cost Input'!$H183+'Cost Input'!$J183</f>
        <v>#N/A</v>
      </c>
      <c r="M183" s="27"/>
      <c r="N183" s="27"/>
      <c r="O183" s="28">
        <f>'Cost Input'!$M183+'Cost Input'!$N183</f>
        <v>0</v>
      </c>
      <c r="P183" s="29"/>
      <c r="Q183" s="29"/>
      <c r="R183" s="1"/>
      <c r="S183" s="1"/>
      <c r="T183" s="1"/>
      <c r="U183" s="1"/>
      <c r="V183" s="1"/>
      <c r="W183" s="1"/>
      <c r="X183" s="1"/>
      <c r="Y183" s="1"/>
      <c r="Z183" s="1"/>
    </row>
    <row r="184" spans="1:26" ht="14.25" customHeight="1">
      <c r="A184" s="20"/>
      <c r="B184" s="21"/>
      <c r="C184" s="21"/>
      <c r="D184" s="22"/>
      <c r="E184" s="21"/>
      <c r="F184" s="162" t="e" cm="1">
        <f t="array" ref="F184">_xlfn.IFS(D184="Tech Bachelor - Still to be hired",5700,D184="Master - Still to be hired",8000,D184="Master in Eng - Still to be hired",8700,D184="PhD - Still to be hired",10500,D184="Tech Bachelor",5700,D184="Master",8000,D184="Master in Eng",8700,D184="PhD",10500)</f>
        <v>#N/A</v>
      </c>
      <c r="G184" s="23"/>
      <c r="H184" s="24" t="e">
        <f>'Cost Input'!$F184*'Cost Input'!$G184</f>
        <v>#N/A</v>
      </c>
      <c r="I184" s="23"/>
      <c r="J184" s="24" t="e">
        <f>'Cost Input'!$F184*'Cost Input'!$I184</f>
        <v>#N/A</v>
      </c>
      <c r="K184" s="25">
        <f>'Cost Input'!$G184+'Cost Input'!$I184</f>
        <v>0</v>
      </c>
      <c r="L184" s="26" t="e">
        <f>'Cost Input'!$H184+'Cost Input'!$J184</f>
        <v>#N/A</v>
      </c>
      <c r="M184" s="27"/>
      <c r="N184" s="27"/>
      <c r="O184" s="28">
        <f>'Cost Input'!$M184+'Cost Input'!$N184</f>
        <v>0</v>
      </c>
      <c r="P184" s="29"/>
      <c r="Q184" s="29"/>
      <c r="R184" s="1"/>
      <c r="S184" s="1"/>
      <c r="T184" s="1"/>
      <c r="U184" s="1"/>
      <c r="V184" s="1"/>
      <c r="W184" s="1"/>
      <c r="X184" s="1"/>
      <c r="Y184" s="1"/>
      <c r="Z184" s="1"/>
    </row>
    <row r="185" spans="1:26" ht="14.25" customHeight="1">
      <c r="A185" s="20"/>
      <c r="B185" s="21"/>
      <c r="C185" s="21"/>
      <c r="D185" s="22"/>
      <c r="E185" s="21"/>
      <c r="F185" s="162" t="e" cm="1">
        <f t="array" ref="F185">_xlfn.IFS(D185="Tech Bachelor - Still to be hired",5700,D185="Master - Still to be hired",8000,D185="Master in Eng - Still to be hired",8700,D185="PhD - Still to be hired",10500,D185="Tech Bachelor",5700,D185="Master",8000,D185="Master in Eng",8700,D185="PhD",10500)</f>
        <v>#N/A</v>
      </c>
      <c r="G185" s="23"/>
      <c r="H185" s="24" t="e">
        <f>'Cost Input'!$F185*'Cost Input'!$G185</f>
        <v>#N/A</v>
      </c>
      <c r="I185" s="23"/>
      <c r="J185" s="24" t="e">
        <f>'Cost Input'!$F185*'Cost Input'!$I185</f>
        <v>#N/A</v>
      </c>
      <c r="K185" s="25">
        <f>'Cost Input'!$G185+'Cost Input'!$I185</f>
        <v>0</v>
      </c>
      <c r="L185" s="26" t="e">
        <f>'Cost Input'!$H185+'Cost Input'!$J185</f>
        <v>#N/A</v>
      </c>
      <c r="M185" s="27"/>
      <c r="N185" s="27"/>
      <c r="O185" s="28">
        <f>'Cost Input'!$M185+'Cost Input'!$N185</f>
        <v>0</v>
      </c>
      <c r="P185" s="29"/>
      <c r="Q185" s="29"/>
      <c r="R185" s="1"/>
      <c r="S185" s="1"/>
      <c r="T185" s="1"/>
      <c r="U185" s="1"/>
      <c r="V185" s="1"/>
      <c r="W185" s="1"/>
      <c r="X185" s="1"/>
      <c r="Y185" s="1"/>
      <c r="Z185" s="1"/>
    </row>
    <row r="186" spans="1:26" ht="14.25" customHeight="1">
      <c r="A186" s="20"/>
      <c r="B186" s="21"/>
      <c r="C186" s="21"/>
      <c r="D186" s="22"/>
      <c r="E186" s="21"/>
      <c r="F186" s="162" t="e" cm="1">
        <f t="array" ref="F186">_xlfn.IFS(D186="Tech Bachelor - Still to be hired",5700,D186="Master - Still to be hired",8000,D186="Master in Eng - Still to be hired",8700,D186="PhD - Still to be hired",10500,D186="Tech Bachelor",5700,D186="Master",8000,D186="Master in Eng",8700,D186="PhD",10500)</f>
        <v>#N/A</v>
      </c>
      <c r="G186" s="23"/>
      <c r="H186" s="24" t="e">
        <f>'Cost Input'!$F186*'Cost Input'!$G186</f>
        <v>#N/A</v>
      </c>
      <c r="I186" s="23"/>
      <c r="J186" s="24" t="e">
        <f>'Cost Input'!$F186*'Cost Input'!$I186</f>
        <v>#N/A</v>
      </c>
      <c r="K186" s="25">
        <f>'Cost Input'!$G186+'Cost Input'!$I186</f>
        <v>0</v>
      </c>
      <c r="L186" s="26" t="e">
        <f>'Cost Input'!$H186+'Cost Input'!$J186</f>
        <v>#N/A</v>
      </c>
      <c r="M186" s="27"/>
      <c r="N186" s="27"/>
      <c r="O186" s="28">
        <f>'Cost Input'!$M186+'Cost Input'!$N186</f>
        <v>0</v>
      </c>
      <c r="P186" s="29"/>
      <c r="Q186" s="29"/>
      <c r="R186" s="1"/>
      <c r="S186" s="1"/>
      <c r="T186" s="1"/>
      <c r="U186" s="1"/>
      <c r="V186" s="1"/>
      <c r="W186" s="1"/>
      <c r="X186" s="1"/>
      <c r="Y186" s="1"/>
      <c r="Z186" s="1"/>
    </row>
    <row r="187" spans="1:26" ht="14.25" customHeight="1">
      <c r="A187" s="20"/>
      <c r="B187" s="21"/>
      <c r="C187" s="21"/>
      <c r="D187" s="22"/>
      <c r="E187" s="21"/>
      <c r="F187" s="162" t="e" cm="1">
        <f t="array" ref="F187">_xlfn.IFS(D187="Tech Bachelor - Still to be hired",5700,D187="Master - Still to be hired",8000,D187="Master in Eng - Still to be hired",8700,D187="PhD - Still to be hired",10500,D187="Tech Bachelor",5700,D187="Master",8000,D187="Master in Eng",8700,D187="PhD",10500)</f>
        <v>#N/A</v>
      </c>
      <c r="G187" s="23"/>
      <c r="H187" s="24" t="e">
        <f>'Cost Input'!$F187*'Cost Input'!$G187</f>
        <v>#N/A</v>
      </c>
      <c r="I187" s="23"/>
      <c r="J187" s="24" t="e">
        <f>'Cost Input'!$F187*'Cost Input'!$I187</f>
        <v>#N/A</v>
      </c>
      <c r="K187" s="25">
        <f>'Cost Input'!$G187+'Cost Input'!$I187</f>
        <v>0</v>
      </c>
      <c r="L187" s="26" t="e">
        <f>'Cost Input'!$H187+'Cost Input'!$J187</f>
        <v>#N/A</v>
      </c>
      <c r="M187" s="27"/>
      <c r="N187" s="27"/>
      <c r="O187" s="28">
        <f>'Cost Input'!$M187+'Cost Input'!$N187</f>
        <v>0</v>
      </c>
      <c r="P187" s="29"/>
      <c r="Q187" s="29"/>
      <c r="R187" s="1"/>
      <c r="S187" s="1"/>
      <c r="T187" s="1"/>
      <c r="U187" s="1"/>
      <c r="V187" s="1"/>
      <c r="W187" s="1"/>
      <c r="X187" s="1"/>
      <c r="Y187" s="1"/>
      <c r="Z187" s="1"/>
    </row>
    <row r="188" spans="1:26" ht="14.25" customHeight="1">
      <c r="A188" s="20"/>
      <c r="B188" s="21"/>
      <c r="C188" s="21"/>
      <c r="D188" s="22"/>
      <c r="E188" s="21"/>
      <c r="F188" s="162" t="e" cm="1">
        <f t="array" ref="F188">_xlfn.IFS(D188="Tech Bachelor - Still to be hired",5700,D188="Master - Still to be hired",8000,D188="Master in Eng - Still to be hired",8700,D188="PhD - Still to be hired",10500,D188="Tech Bachelor",5700,D188="Master",8000,D188="Master in Eng",8700,D188="PhD",10500)</f>
        <v>#N/A</v>
      </c>
      <c r="G188" s="23"/>
      <c r="H188" s="24" t="e">
        <f>'Cost Input'!$F188*'Cost Input'!$G188</f>
        <v>#N/A</v>
      </c>
      <c r="I188" s="23"/>
      <c r="J188" s="24" t="e">
        <f>'Cost Input'!$F188*'Cost Input'!$I188</f>
        <v>#N/A</v>
      </c>
      <c r="K188" s="25">
        <f>'Cost Input'!$G188+'Cost Input'!$I188</f>
        <v>0</v>
      </c>
      <c r="L188" s="26" t="e">
        <f>'Cost Input'!$H188+'Cost Input'!$J188</f>
        <v>#N/A</v>
      </c>
      <c r="M188" s="27"/>
      <c r="N188" s="27"/>
      <c r="O188" s="28">
        <f>'Cost Input'!$M188+'Cost Input'!$N188</f>
        <v>0</v>
      </c>
      <c r="P188" s="29"/>
      <c r="Q188" s="29"/>
      <c r="R188" s="1"/>
      <c r="S188" s="1"/>
      <c r="T188" s="1"/>
      <c r="U188" s="1"/>
      <c r="V188" s="1"/>
      <c r="W188" s="1"/>
      <c r="X188" s="1"/>
      <c r="Y188" s="1"/>
      <c r="Z188" s="1"/>
    </row>
    <row r="189" spans="1:26" ht="14.25" customHeight="1">
      <c r="A189" s="20"/>
      <c r="B189" s="21"/>
      <c r="C189" s="21"/>
      <c r="D189" s="22"/>
      <c r="E189" s="21"/>
      <c r="F189" s="162" t="e" cm="1">
        <f t="array" ref="F189">_xlfn.IFS(D189="Tech Bachelor - Still to be hired",5700,D189="Master - Still to be hired",8000,D189="Master in Eng - Still to be hired",8700,D189="PhD - Still to be hired",10500,D189="Tech Bachelor",5700,D189="Master",8000,D189="Master in Eng",8700,D189="PhD",10500)</f>
        <v>#N/A</v>
      </c>
      <c r="G189" s="23"/>
      <c r="H189" s="24" t="e">
        <f>'Cost Input'!$F189*'Cost Input'!$G189</f>
        <v>#N/A</v>
      </c>
      <c r="I189" s="23"/>
      <c r="J189" s="24" t="e">
        <f>'Cost Input'!$F189*'Cost Input'!$I189</f>
        <v>#N/A</v>
      </c>
      <c r="K189" s="25">
        <f>'Cost Input'!$G189+'Cost Input'!$I189</f>
        <v>0</v>
      </c>
      <c r="L189" s="26" t="e">
        <f>'Cost Input'!$H189+'Cost Input'!$J189</f>
        <v>#N/A</v>
      </c>
      <c r="M189" s="27"/>
      <c r="N189" s="27"/>
      <c r="O189" s="28">
        <f>'Cost Input'!$M189+'Cost Input'!$N189</f>
        <v>0</v>
      </c>
      <c r="P189" s="29"/>
      <c r="Q189" s="29"/>
      <c r="R189" s="1"/>
      <c r="S189" s="1"/>
      <c r="T189" s="1"/>
      <c r="U189" s="1"/>
      <c r="V189" s="1"/>
      <c r="W189" s="1"/>
      <c r="X189" s="1"/>
      <c r="Y189" s="1"/>
      <c r="Z189" s="1"/>
    </row>
    <row r="190" spans="1:26" ht="14.25" customHeight="1">
      <c r="A190" s="20"/>
      <c r="B190" s="21"/>
      <c r="C190" s="21"/>
      <c r="D190" s="22"/>
      <c r="E190" s="21"/>
      <c r="F190" s="162" t="e" cm="1">
        <f t="array" ref="F190">_xlfn.IFS(D190="Tech Bachelor - Still to be hired",5700,D190="Master - Still to be hired",8000,D190="Master in Eng - Still to be hired",8700,D190="PhD - Still to be hired",10500,D190="Tech Bachelor",5700,D190="Master",8000,D190="Master in Eng",8700,D190="PhD",10500)</f>
        <v>#N/A</v>
      </c>
      <c r="G190" s="23"/>
      <c r="H190" s="24" t="e">
        <f>'Cost Input'!$F190*'Cost Input'!$G190</f>
        <v>#N/A</v>
      </c>
      <c r="I190" s="23"/>
      <c r="J190" s="24" t="e">
        <f>'Cost Input'!$F190*'Cost Input'!$I190</f>
        <v>#N/A</v>
      </c>
      <c r="K190" s="25">
        <f>'Cost Input'!$G190+'Cost Input'!$I190</f>
        <v>0</v>
      </c>
      <c r="L190" s="26" t="e">
        <f>'Cost Input'!$H190+'Cost Input'!$J190</f>
        <v>#N/A</v>
      </c>
      <c r="M190" s="27"/>
      <c r="N190" s="27"/>
      <c r="O190" s="28">
        <f>'Cost Input'!$M190+'Cost Input'!$N190</f>
        <v>0</v>
      </c>
      <c r="P190" s="29"/>
      <c r="Q190" s="29"/>
      <c r="R190" s="1"/>
      <c r="S190" s="1"/>
      <c r="T190" s="1"/>
      <c r="U190" s="1"/>
      <c r="V190" s="1"/>
      <c r="W190" s="1"/>
      <c r="X190" s="1"/>
      <c r="Y190" s="1"/>
      <c r="Z190" s="1"/>
    </row>
    <row r="191" spans="1:26" ht="14.25" customHeight="1">
      <c r="A191" s="20"/>
      <c r="B191" s="21"/>
      <c r="C191" s="21"/>
      <c r="D191" s="22"/>
      <c r="E191" s="21"/>
      <c r="F191" s="162" t="e" cm="1">
        <f t="array" ref="F191">_xlfn.IFS(D191="Tech Bachelor - Still to be hired",5700,D191="Master - Still to be hired",8000,D191="Master in Eng - Still to be hired",8700,D191="PhD - Still to be hired",10500,D191="Tech Bachelor",5700,D191="Master",8000,D191="Master in Eng",8700,D191="PhD",10500)</f>
        <v>#N/A</v>
      </c>
      <c r="G191" s="23"/>
      <c r="H191" s="24" t="e">
        <f>'Cost Input'!$F191*'Cost Input'!$G191</f>
        <v>#N/A</v>
      </c>
      <c r="I191" s="23"/>
      <c r="J191" s="24" t="e">
        <f>'Cost Input'!$F191*'Cost Input'!$I191</f>
        <v>#N/A</v>
      </c>
      <c r="K191" s="25">
        <f>'Cost Input'!$G191+'Cost Input'!$I191</f>
        <v>0</v>
      </c>
      <c r="L191" s="26" t="e">
        <f>'Cost Input'!$H191+'Cost Input'!$J191</f>
        <v>#N/A</v>
      </c>
      <c r="M191" s="27"/>
      <c r="N191" s="27"/>
      <c r="O191" s="28">
        <f>'Cost Input'!$M191+'Cost Input'!$N191</f>
        <v>0</v>
      </c>
      <c r="P191" s="29"/>
      <c r="Q191" s="29"/>
      <c r="R191" s="1"/>
      <c r="S191" s="1"/>
      <c r="T191" s="1"/>
      <c r="U191" s="1"/>
      <c r="V191" s="1"/>
      <c r="W191" s="1"/>
      <c r="X191" s="1"/>
      <c r="Y191" s="1"/>
      <c r="Z191" s="1"/>
    </row>
    <row r="192" spans="1:26" ht="14.25" customHeight="1">
      <c r="A192" s="20"/>
      <c r="B192" s="21"/>
      <c r="C192" s="21"/>
      <c r="D192" s="22"/>
      <c r="E192" s="21"/>
      <c r="F192" s="162" t="e" cm="1">
        <f t="array" ref="F192">_xlfn.IFS(D192="Tech Bachelor - Still to be hired",5700,D192="Master - Still to be hired",8000,D192="Master in Eng - Still to be hired",8700,D192="PhD - Still to be hired",10500,D192="Tech Bachelor",5700,D192="Master",8000,D192="Master in Eng",8700,D192="PhD",10500)</f>
        <v>#N/A</v>
      </c>
      <c r="G192" s="23"/>
      <c r="H192" s="24" t="e">
        <f>'Cost Input'!$F192*'Cost Input'!$G192</f>
        <v>#N/A</v>
      </c>
      <c r="I192" s="23"/>
      <c r="J192" s="24" t="e">
        <f>'Cost Input'!$F192*'Cost Input'!$I192</f>
        <v>#N/A</v>
      </c>
      <c r="K192" s="25">
        <f>'Cost Input'!$G192+'Cost Input'!$I192</f>
        <v>0</v>
      </c>
      <c r="L192" s="26" t="e">
        <f>'Cost Input'!$H192+'Cost Input'!$J192</f>
        <v>#N/A</v>
      </c>
      <c r="M192" s="27"/>
      <c r="N192" s="27"/>
      <c r="O192" s="28">
        <f>'Cost Input'!$M192+'Cost Input'!$N192</f>
        <v>0</v>
      </c>
      <c r="P192" s="29"/>
      <c r="Q192" s="29"/>
      <c r="R192" s="1"/>
      <c r="S192" s="1"/>
      <c r="T192" s="1"/>
      <c r="U192" s="1"/>
      <c r="V192" s="1"/>
      <c r="W192" s="1"/>
      <c r="X192" s="1"/>
      <c r="Y192" s="1"/>
      <c r="Z192" s="1"/>
    </row>
    <row r="193" spans="1:26" ht="14.25" customHeight="1">
      <c r="A193" s="20"/>
      <c r="B193" s="21"/>
      <c r="C193" s="21"/>
      <c r="D193" s="22"/>
      <c r="E193" s="21"/>
      <c r="F193" s="162" t="e" cm="1">
        <f t="array" ref="F193">_xlfn.IFS(D193="Tech Bachelor - Still to be hired",5700,D193="Master - Still to be hired",8000,D193="Master in Eng - Still to be hired",8700,D193="PhD - Still to be hired",10500,D193="Tech Bachelor",5700,D193="Master",8000,D193="Master in Eng",8700,D193="PhD",10500)</f>
        <v>#N/A</v>
      </c>
      <c r="G193" s="23"/>
      <c r="H193" s="24" t="e">
        <f>'Cost Input'!$F193*'Cost Input'!$G193</f>
        <v>#N/A</v>
      </c>
      <c r="I193" s="23"/>
      <c r="J193" s="24" t="e">
        <f>'Cost Input'!$F193*'Cost Input'!$I193</f>
        <v>#N/A</v>
      </c>
      <c r="K193" s="25">
        <f>'Cost Input'!$G193+'Cost Input'!$I193</f>
        <v>0</v>
      </c>
      <c r="L193" s="26" t="e">
        <f>'Cost Input'!$H193+'Cost Input'!$J193</f>
        <v>#N/A</v>
      </c>
      <c r="M193" s="27"/>
      <c r="N193" s="27"/>
      <c r="O193" s="28">
        <f>'Cost Input'!$M193+'Cost Input'!$N193</f>
        <v>0</v>
      </c>
      <c r="P193" s="29"/>
      <c r="Q193" s="29"/>
      <c r="R193" s="1"/>
      <c r="S193" s="1"/>
      <c r="T193" s="1"/>
      <c r="U193" s="1"/>
      <c r="V193" s="1"/>
      <c r="W193" s="1"/>
      <c r="X193" s="1"/>
      <c r="Y193" s="1"/>
      <c r="Z193" s="1"/>
    </row>
    <row r="194" spans="1:26" ht="14.25" customHeight="1">
      <c r="A194" s="20"/>
      <c r="B194" s="21"/>
      <c r="C194" s="21"/>
      <c r="D194" s="22"/>
      <c r="E194" s="21"/>
      <c r="F194" s="162" t="e" cm="1">
        <f t="array" ref="F194">_xlfn.IFS(D194="Tech Bachelor - Still to be hired",5700,D194="Master - Still to be hired",8000,D194="Master in Eng - Still to be hired",8700,D194="PhD - Still to be hired",10500,D194="Tech Bachelor",5700,D194="Master",8000,D194="Master in Eng",8700,D194="PhD",10500)</f>
        <v>#N/A</v>
      </c>
      <c r="G194" s="23"/>
      <c r="H194" s="24" t="e">
        <f>'Cost Input'!$F194*'Cost Input'!$G194</f>
        <v>#N/A</v>
      </c>
      <c r="I194" s="23"/>
      <c r="J194" s="24" t="e">
        <f>'Cost Input'!$F194*'Cost Input'!$I194</f>
        <v>#N/A</v>
      </c>
      <c r="K194" s="25">
        <f>'Cost Input'!$G194+'Cost Input'!$I194</f>
        <v>0</v>
      </c>
      <c r="L194" s="26" t="e">
        <f>'Cost Input'!$H194+'Cost Input'!$J194</f>
        <v>#N/A</v>
      </c>
      <c r="M194" s="27"/>
      <c r="N194" s="27"/>
      <c r="O194" s="28">
        <f>'Cost Input'!$M194+'Cost Input'!$N194</f>
        <v>0</v>
      </c>
      <c r="P194" s="29"/>
      <c r="Q194" s="29"/>
      <c r="R194" s="1"/>
      <c r="S194" s="1"/>
      <c r="T194" s="1"/>
      <c r="U194" s="1"/>
      <c r="V194" s="1"/>
      <c r="W194" s="1"/>
      <c r="X194" s="1"/>
      <c r="Y194" s="1"/>
      <c r="Z194" s="1"/>
    </row>
    <row r="195" spans="1:26" ht="14.25" customHeight="1">
      <c r="A195" s="20"/>
      <c r="B195" s="21"/>
      <c r="C195" s="21"/>
      <c r="D195" s="22"/>
      <c r="E195" s="21"/>
      <c r="F195" s="162" t="e" cm="1">
        <f t="array" ref="F195">_xlfn.IFS(D195="Tech Bachelor - Still to be hired",5700,D195="Master - Still to be hired",8000,D195="Master in Eng - Still to be hired",8700,D195="PhD - Still to be hired",10500,D195="Tech Bachelor",5700,D195="Master",8000,D195="Master in Eng",8700,D195="PhD",10500)</f>
        <v>#N/A</v>
      </c>
      <c r="G195" s="23"/>
      <c r="H195" s="24" t="e">
        <f>'Cost Input'!$F195*'Cost Input'!$G195</f>
        <v>#N/A</v>
      </c>
      <c r="I195" s="23"/>
      <c r="J195" s="24" t="e">
        <f>'Cost Input'!$F195*'Cost Input'!$I195</f>
        <v>#N/A</v>
      </c>
      <c r="K195" s="25">
        <f>'Cost Input'!$G195+'Cost Input'!$I195</f>
        <v>0</v>
      </c>
      <c r="L195" s="26" t="e">
        <f>'Cost Input'!$H195+'Cost Input'!$J195</f>
        <v>#N/A</v>
      </c>
      <c r="M195" s="27"/>
      <c r="N195" s="27"/>
      <c r="O195" s="28">
        <f>'Cost Input'!$M195+'Cost Input'!$N195</f>
        <v>0</v>
      </c>
      <c r="P195" s="29"/>
      <c r="Q195" s="29"/>
      <c r="R195" s="1"/>
      <c r="S195" s="1"/>
      <c r="T195" s="1"/>
      <c r="U195" s="1"/>
      <c r="V195" s="1"/>
      <c r="W195" s="1"/>
      <c r="X195" s="1"/>
      <c r="Y195" s="1"/>
      <c r="Z195" s="1"/>
    </row>
    <row r="196" spans="1:26" ht="14.25" customHeight="1">
      <c r="A196" s="20"/>
      <c r="B196" s="21"/>
      <c r="C196" s="21"/>
      <c r="D196" s="22"/>
      <c r="E196" s="21"/>
      <c r="F196" s="162" t="e" cm="1">
        <f t="array" ref="F196">_xlfn.IFS(D196="Tech Bachelor - Still to be hired",5700,D196="Master - Still to be hired",8000,D196="Master in Eng - Still to be hired",8700,D196="PhD - Still to be hired",10500,D196="Tech Bachelor",5700,D196="Master",8000,D196="Master in Eng",8700,D196="PhD",10500)</f>
        <v>#N/A</v>
      </c>
      <c r="G196" s="23"/>
      <c r="H196" s="24" t="e">
        <f>'Cost Input'!$F196*'Cost Input'!$G196</f>
        <v>#N/A</v>
      </c>
      <c r="I196" s="23"/>
      <c r="J196" s="24" t="e">
        <f>'Cost Input'!$F196*'Cost Input'!$I196</f>
        <v>#N/A</v>
      </c>
      <c r="K196" s="25">
        <f>'Cost Input'!$G196+'Cost Input'!$I196</f>
        <v>0</v>
      </c>
      <c r="L196" s="26" t="e">
        <f>'Cost Input'!$H196+'Cost Input'!$J196</f>
        <v>#N/A</v>
      </c>
      <c r="M196" s="27"/>
      <c r="N196" s="27"/>
      <c r="O196" s="28">
        <f>'Cost Input'!$M196+'Cost Input'!$N196</f>
        <v>0</v>
      </c>
      <c r="P196" s="29"/>
      <c r="Q196" s="29"/>
      <c r="R196" s="1"/>
      <c r="S196" s="1"/>
      <c r="T196" s="1"/>
      <c r="U196" s="1"/>
      <c r="V196" s="1"/>
      <c r="W196" s="1"/>
      <c r="X196" s="1"/>
      <c r="Y196" s="1"/>
      <c r="Z196" s="1"/>
    </row>
    <row r="197" spans="1:26" ht="14.25" customHeight="1">
      <c r="A197" s="20"/>
      <c r="B197" s="21"/>
      <c r="C197" s="21"/>
      <c r="D197" s="22"/>
      <c r="E197" s="21"/>
      <c r="F197" s="162" t="e" cm="1">
        <f t="array" ref="F197">_xlfn.IFS(D197="Tech Bachelor - Still to be hired",5700,D197="Master - Still to be hired",8000,D197="Master in Eng - Still to be hired",8700,D197="PhD - Still to be hired",10500,D197="Tech Bachelor",5700,D197="Master",8000,D197="Master in Eng",8700,D197="PhD",10500)</f>
        <v>#N/A</v>
      </c>
      <c r="G197" s="23"/>
      <c r="H197" s="24" t="e">
        <f>'Cost Input'!$F197*'Cost Input'!$G197</f>
        <v>#N/A</v>
      </c>
      <c r="I197" s="23"/>
      <c r="J197" s="24" t="e">
        <f>'Cost Input'!$F197*'Cost Input'!$I197</f>
        <v>#N/A</v>
      </c>
      <c r="K197" s="25">
        <f>'Cost Input'!$G197+'Cost Input'!$I197</f>
        <v>0</v>
      </c>
      <c r="L197" s="26" t="e">
        <f>'Cost Input'!$H197+'Cost Input'!$J197</f>
        <v>#N/A</v>
      </c>
      <c r="M197" s="27"/>
      <c r="N197" s="27"/>
      <c r="O197" s="28">
        <f>'Cost Input'!$M197+'Cost Input'!$N197</f>
        <v>0</v>
      </c>
      <c r="P197" s="29"/>
      <c r="Q197" s="29"/>
      <c r="R197" s="1"/>
      <c r="S197" s="1"/>
      <c r="T197" s="1"/>
      <c r="U197" s="1"/>
      <c r="V197" s="1"/>
      <c r="W197" s="1"/>
      <c r="X197" s="1"/>
      <c r="Y197" s="1"/>
      <c r="Z197" s="1"/>
    </row>
    <row r="198" spans="1:26" ht="14.25" customHeight="1">
      <c r="A198" s="20"/>
      <c r="B198" s="21"/>
      <c r="C198" s="21"/>
      <c r="D198" s="22"/>
      <c r="E198" s="21"/>
      <c r="F198" s="162" t="e" cm="1">
        <f t="array" ref="F198">_xlfn.IFS(D198="Tech Bachelor - Still to be hired",5700,D198="Master - Still to be hired",8000,D198="Master in Eng - Still to be hired",8700,D198="PhD - Still to be hired",10500,D198="Tech Bachelor",5700,D198="Master",8000,D198="Master in Eng",8700,D198="PhD",10500)</f>
        <v>#N/A</v>
      </c>
      <c r="G198" s="23"/>
      <c r="H198" s="24" t="e">
        <f>'Cost Input'!$F198*'Cost Input'!$G198</f>
        <v>#N/A</v>
      </c>
      <c r="I198" s="23"/>
      <c r="J198" s="24" t="e">
        <f>'Cost Input'!$F198*'Cost Input'!$I198</f>
        <v>#N/A</v>
      </c>
      <c r="K198" s="25">
        <f>'Cost Input'!$G198+'Cost Input'!$I198</f>
        <v>0</v>
      </c>
      <c r="L198" s="26" t="e">
        <f>'Cost Input'!$H198+'Cost Input'!$J198</f>
        <v>#N/A</v>
      </c>
      <c r="M198" s="27"/>
      <c r="N198" s="27"/>
      <c r="O198" s="28">
        <f>'Cost Input'!$M198+'Cost Input'!$N198</f>
        <v>0</v>
      </c>
      <c r="P198" s="29"/>
      <c r="Q198" s="29"/>
      <c r="R198" s="1"/>
      <c r="S198" s="1"/>
      <c r="T198" s="1"/>
      <c r="U198" s="1"/>
      <c r="V198" s="1"/>
      <c r="W198" s="1"/>
      <c r="X198" s="1"/>
      <c r="Y198" s="1"/>
      <c r="Z198" s="1"/>
    </row>
    <row r="199" spans="1:26" ht="14.25" customHeight="1">
      <c r="A199" s="20"/>
      <c r="B199" s="21"/>
      <c r="C199" s="21"/>
      <c r="D199" s="22"/>
      <c r="E199" s="21"/>
      <c r="F199" s="162" t="e" cm="1">
        <f t="array" ref="F199">_xlfn.IFS(D199="Tech Bachelor - Still to be hired",5700,D199="Master - Still to be hired",8000,D199="Master in Eng - Still to be hired",8700,D199="PhD - Still to be hired",10500,D199="Tech Bachelor",5700,D199="Master",8000,D199="Master in Eng",8700,D199="PhD",10500)</f>
        <v>#N/A</v>
      </c>
      <c r="G199" s="23"/>
      <c r="H199" s="24" t="e">
        <f>'Cost Input'!$F199*'Cost Input'!$G199</f>
        <v>#N/A</v>
      </c>
      <c r="I199" s="23"/>
      <c r="J199" s="24" t="e">
        <f>'Cost Input'!$F199*'Cost Input'!$I199</f>
        <v>#N/A</v>
      </c>
      <c r="K199" s="25">
        <f>'Cost Input'!$G199+'Cost Input'!$I199</f>
        <v>0</v>
      </c>
      <c r="L199" s="26" t="e">
        <f>'Cost Input'!$H199+'Cost Input'!$J199</f>
        <v>#N/A</v>
      </c>
      <c r="M199" s="27"/>
      <c r="N199" s="27"/>
      <c r="O199" s="28">
        <f>'Cost Input'!$M199+'Cost Input'!$N199</f>
        <v>0</v>
      </c>
      <c r="P199" s="29"/>
      <c r="Q199" s="29"/>
      <c r="R199" s="1"/>
      <c r="S199" s="1"/>
      <c r="T199" s="1"/>
      <c r="U199" s="1"/>
      <c r="V199" s="1"/>
      <c r="W199" s="1"/>
      <c r="X199" s="1"/>
      <c r="Y199" s="1"/>
      <c r="Z199" s="1"/>
    </row>
    <row r="200" spans="1:26" ht="14.25" customHeight="1">
      <c r="A200" s="20"/>
      <c r="B200" s="21"/>
      <c r="C200" s="21"/>
      <c r="D200" s="22"/>
      <c r="E200" s="21"/>
      <c r="F200" s="162" t="e" cm="1">
        <f t="array" ref="F200">_xlfn.IFS(D200="Tech Bachelor - Still to be hired",5700,D200="Master - Still to be hired",8000,D200="Master in Eng - Still to be hired",8700,D200="PhD - Still to be hired",10500,D200="Tech Bachelor",5700,D200="Master",8000,D200="Master in Eng",8700,D200="PhD",10500)</f>
        <v>#N/A</v>
      </c>
      <c r="G200" s="23"/>
      <c r="H200" s="24" t="e">
        <f>'Cost Input'!$F200*'Cost Input'!$G200</f>
        <v>#N/A</v>
      </c>
      <c r="I200" s="23"/>
      <c r="J200" s="24" t="e">
        <f>'Cost Input'!$F200*'Cost Input'!$I200</f>
        <v>#N/A</v>
      </c>
      <c r="K200" s="25">
        <f>'Cost Input'!$G200+'Cost Input'!$I200</f>
        <v>0</v>
      </c>
      <c r="L200" s="26" t="e">
        <f>'Cost Input'!$H200+'Cost Input'!$J200</f>
        <v>#N/A</v>
      </c>
      <c r="M200" s="27"/>
      <c r="N200" s="27"/>
      <c r="O200" s="28">
        <f>'Cost Input'!$M200+'Cost Input'!$N200</f>
        <v>0</v>
      </c>
      <c r="P200" s="29"/>
      <c r="Q200" s="29"/>
      <c r="R200" s="1"/>
      <c r="S200" s="1"/>
      <c r="T200" s="1"/>
      <c r="U200" s="1"/>
      <c r="V200" s="1"/>
      <c r="W200" s="1"/>
      <c r="X200" s="1"/>
      <c r="Y200" s="1"/>
      <c r="Z200" s="1"/>
    </row>
    <row r="201" spans="1:26" ht="14.25" customHeight="1">
      <c r="A201" s="20"/>
      <c r="B201" s="21"/>
      <c r="C201" s="21"/>
      <c r="D201" s="22"/>
      <c r="E201" s="21"/>
      <c r="F201" s="162" t="e" cm="1">
        <f t="array" ref="F201">_xlfn.IFS(D201="Tech Bachelor - Still to be hired",5700,D201="Master - Still to be hired",8000,D201="Master in Eng - Still to be hired",8700,D201="PhD - Still to be hired",10500,D201="Tech Bachelor",5700,D201="Master",8000,D201="Master in Eng",8700,D201="PhD",10500)</f>
        <v>#N/A</v>
      </c>
      <c r="G201" s="23"/>
      <c r="H201" s="24" t="e">
        <f>'Cost Input'!$F201*'Cost Input'!$G201</f>
        <v>#N/A</v>
      </c>
      <c r="I201" s="23"/>
      <c r="J201" s="24" t="e">
        <f>'Cost Input'!$F201*'Cost Input'!$I201</f>
        <v>#N/A</v>
      </c>
      <c r="K201" s="25">
        <f>'Cost Input'!$G201+'Cost Input'!$I201</f>
        <v>0</v>
      </c>
      <c r="L201" s="26" t="e">
        <f>'Cost Input'!$H201+'Cost Input'!$J201</f>
        <v>#N/A</v>
      </c>
      <c r="M201" s="27"/>
      <c r="N201" s="27"/>
      <c r="O201" s="28">
        <f>'Cost Input'!$M201+'Cost Input'!$N201</f>
        <v>0</v>
      </c>
      <c r="P201" s="29"/>
      <c r="Q201" s="29"/>
      <c r="R201" s="1"/>
      <c r="S201" s="1"/>
      <c r="T201" s="1"/>
      <c r="U201" s="1"/>
      <c r="V201" s="1"/>
      <c r="W201" s="1"/>
      <c r="X201" s="1"/>
      <c r="Y201" s="1"/>
      <c r="Z201" s="1"/>
    </row>
    <row r="202" spans="1:26" ht="14.25" customHeight="1">
      <c r="A202" s="20"/>
      <c r="B202" s="21"/>
      <c r="C202" s="21"/>
      <c r="D202" s="22"/>
      <c r="E202" s="21"/>
      <c r="F202" s="162" t="e" cm="1">
        <f t="array" ref="F202">_xlfn.IFS(D202="Tech Bachelor - Still to be hired",5700,D202="Master - Still to be hired",8000,D202="Master in Eng - Still to be hired",8700,D202="PhD - Still to be hired",10500,D202="Tech Bachelor",5700,D202="Master",8000,D202="Master in Eng",8700,D202="PhD",10500)</f>
        <v>#N/A</v>
      </c>
      <c r="G202" s="23"/>
      <c r="H202" s="24" t="e">
        <f>'Cost Input'!$F202*'Cost Input'!$G202</f>
        <v>#N/A</v>
      </c>
      <c r="I202" s="23"/>
      <c r="J202" s="24" t="e">
        <f>'Cost Input'!$F202*'Cost Input'!$I202</f>
        <v>#N/A</v>
      </c>
      <c r="K202" s="25">
        <f>'Cost Input'!$G202+'Cost Input'!$I202</f>
        <v>0</v>
      </c>
      <c r="L202" s="26" t="e">
        <f>'Cost Input'!$H202+'Cost Input'!$J202</f>
        <v>#N/A</v>
      </c>
      <c r="M202" s="27"/>
      <c r="N202" s="27"/>
      <c r="O202" s="28">
        <f>'Cost Input'!$M202+'Cost Input'!$N202</f>
        <v>0</v>
      </c>
      <c r="P202" s="29"/>
      <c r="Q202" s="29"/>
      <c r="R202" s="1"/>
      <c r="S202" s="1"/>
      <c r="T202" s="1"/>
      <c r="U202" s="1"/>
      <c r="V202" s="1"/>
      <c r="W202" s="1"/>
      <c r="X202" s="1"/>
      <c r="Y202" s="1"/>
      <c r="Z202" s="1"/>
    </row>
    <row r="203" spans="1:26" ht="14.25" customHeight="1">
      <c r="A203" s="20"/>
      <c r="B203" s="21"/>
      <c r="C203" s="21"/>
      <c r="D203" s="22"/>
      <c r="E203" s="21"/>
      <c r="F203" s="162" t="e" cm="1">
        <f t="array" ref="F203">_xlfn.IFS(D203="Tech Bachelor - Still to be hired",5700,D203="Master - Still to be hired",8000,D203="Master in Eng - Still to be hired",8700,D203="PhD - Still to be hired",10500,D203="Tech Bachelor",5700,D203="Master",8000,D203="Master in Eng",8700,D203="PhD",10500)</f>
        <v>#N/A</v>
      </c>
      <c r="G203" s="23"/>
      <c r="H203" s="24" t="e">
        <f>'Cost Input'!$F203*'Cost Input'!$G203</f>
        <v>#N/A</v>
      </c>
      <c r="I203" s="23"/>
      <c r="J203" s="24" t="e">
        <f>'Cost Input'!$F203*'Cost Input'!$I203</f>
        <v>#N/A</v>
      </c>
      <c r="K203" s="25">
        <f>'Cost Input'!$G203+'Cost Input'!$I203</f>
        <v>0</v>
      </c>
      <c r="L203" s="26" t="e">
        <f>'Cost Input'!$H203+'Cost Input'!$J203</f>
        <v>#N/A</v>
      </c>
      <c r="M203" s="27"/>
      <c r="N203" s="27"/>
      <c r="O203" s="28">
        <f>'Cost Input'!$M203+'Cost Input'!$N203</f>
        <v>0</v>
      </c>
      <c r="P203" s="29"/>
      <c r="Q203" s="29"/>
      <c r="R203" s="1"/>
      <c r="S203" s="1"/>
      <c r="T203" s="1"/>
      <c r="U203" s="1"/>
      <c r="V203" s="1"/>
      <c r="W203" s="1"/>
      <c r="X203" s="1"/>
      <c r="Y203" s="1"/>
      <c r="Z203" s="1"/>
    </row>
    <row r="204" spans="1:26" ht="14.25" customHeight="1">
      <c r="A204" s="20"/>
      <c r="B204" s="21"/>
      <c r="C204" s="21"/>
      <c r="D204" s="22"/>
      <c r="E204" s="21"/>
      <c r="F204" s="162" t="e" cm="1">
        <f t="array" ref="F204">_xlfn.IFS(D204="Tech Bachelor - Still to be hired",5700,D204="Master - Still to be hired",8000,D204="Master in Eng - Still to be hired",8700,D204="PhD - Still to be hired",10500,D204="Tech Bachelor",5700,D204="Master",8000,D204="Master in Eng",8700,D204="PhD",10500)</f>
        <v>#N/A</v>
      </c>
      <c r="G204" s="23"/>
      <c r="H204" s="24" t="e">
        <f>'Cost Input'!$F204*'Cost Input'!$G204</f>
        <v>#N/A</v>
      </c>
      <c r="I204" s="23"/>
      <c r="J204" s="24" t="e">
        <f>'Cost Input'!$F204*'Cost Input'!$I204</f>
        <v>#N/A</v>
      </c>
      <c r="K204" s="25">
        <f>'Cost Input'!$G204+'Cost Input'!$I204</f>
        <v>0</v>
      </c>
      <c r="L204" s="26" t="e">
        <f>'Cost Input'!$H204+'Cost Input'!$J204</f>
        <v>#N/A</v>
      </c>
      <c r="M204" s="27"/>
      <c r="N204" s="27"/>
      <c r="O204" s="28">
        <f>'Cost Input'!$M204+'Cost Input'!$N204</f>
        <v>0</v>
      </c>
      <c r="P204" s="29"/>
      <c r="Q204" s="29"/>
      <c r="R204" s="1"/>
      <c r="S204" s="1"/>
      <c r="T204" s="1"/>
      <c r="U204" s="1"/>
      <c r="V204" s="1"/>
      <c r="W204" s="1"/>
      <c r="X204" s="1"/>
      <c r="Y204" s="1"/>
      <c r="Z204" s="1"/>
    </row>
    <row r="205" spans="1:26" ht="14.25" customHeight="1">
      <c r="A205" s="20"/>
      <c r="B205" s="21"/>
      <c r="C205" s="21"/>
      <c r="D205" s="22"/>
      <c r="E205" s="21"/>
      <c r="F205" s="162" t="e" cm="1">
        <f t="array" ref="F205">_xlfn.IFS(D205="Tech Bachelor - Still to be hired",5700,D205="Master - Still to be hired",8000,D205="Master in Eng - Still to be hired",8700,D205="PhD - Still to be hired",10500,D205="Tech Bachelor",5700,D205="Master",8000,D205="Master in Eng",8700,D205="PhD",10500)</f>
        <v>#N/A</v>
      </c>
      <c r="G205" s="23"/>
      <c r="H205" s="24" t="e">
        <f>'Cost Input'!$F205*'Cost Input'!$G205</f>
        <v>#N/A</v>
      </c>
      <c r="I205" s="23"/>
      <c r="J205" s="24" t="e">
        <f>'Cost Input'!$F205*'Cost Input'!$I205</f>
        <v>#N/A</v>
      </c>
      <c r="K205" s="25">
        <f>'Cost Input'!$G205+'Cost Input'!$I205</f>
        <v>0</v>
      </c>
      <c r="L205" s="26" t="e">
        <f>'Cost Input'!$H205+'Cost Input'!$J205</f>
        <v>#N/A</v>
      </c>
      <c r="M205" s="27"/>
      <c r="N205" s="27"/>
      <c r="O205" s="28">
        <f>'Cost Input'!$M205+'Cost Input'!$N205</f>
        <v>0</v>
      </c>
      <c r="P205" s="29"/>
      <c r="Q205" s="29"/>
      <c r="R205" s="1"/>
      <c r="S205" s="1"/>
      <c r="T205" s="1"/>
      <c r="U205" s="1"/>
      <c r="V205" s="1"/>
      <c r="W205" s="1"/>
      <c r="X205" s="1"/>
      <c r="Y205" s="1"/>
      <c r="Z205" s="1"/>
    </row>
    <row r="206" spans="1:26" ht="14.25" customHeight="1">
      <c r="A206" s="20"/>
      <c r="B206" s="21"/>
      <c r="C206" s="21"/>
      <c r="D206" s="22"/>
      <c r="E206" s="21"/>
      <c r="F206" s="162" t="e" cm="1">
        <f t="array" ref="F206">_xlfn.IFS(D206="Tech Bachelor - Still to be hired",5700,D206="Master - Still to be hired",8000,D206="Master in Eng - Still to be hired",8700,D206="PhD - Still to be hired",10500,D206="Tech Bachelor",5700,D206="Master",8000,D206="Master in Eng",8700,D206="PhD",10500)</f>
        <v>#N/A</v>
      </c>
      <c r="G206" s="23"/>
      <c r="H206" s="24" t="e">
        <f>'Cost Input'!$F206*'Cost Input'!$G206</f>
        <v>#N/A</v>
      </c>
      <c r="I206" s="23"/>
      <c r="J206" s="24" t="e">
        <f>'Cost Input'!$F206*'Cost Input'!$I206</f>
        <v>#N/A</v>
      </c>
      <c r="K206" s="25">
        <f>'Cost Input'!$G206+'Cost Input'!$I206</f>
        <v>0</v>
      </c>
      <c r="L206" s="26" t="e">
        <f>'Cost Input'!$H206+'Cost Input'!$J206</f>
        <v>#N/A</v>
      </c>
      <c r="M206" s="27"/>
      <c r="N206" s="27"/>
      <c r="O206" s="28">
        <f>'Cost Input'!$M206+'Cost Input'!$N206</f>
        <v>0</v>
      </c>
      <c r="P206" s="29"/>
      <c r="Q206" s="29"/>
      <c r="R206" s="1"/>
      <c r="S206" s="1"/>
      <c r="T206" s="1"/>
      <c r="U206" s="1"/>
      <c r="V206" s="1"/>
      <c r="W206" s="1"/>
      <c r="X206" s="1"/>
      <c r="Y206" s="1"/>
      <c r="Z206" s="1"/>
    </row>
    <row r="207" spans="1:26" ht="14.25" customHeight="1">
      <c r="A207" s="20"/>
      <c r="B207" s="21"/>
      <c r="C207" s="21"/>
      <c r="D207" s="22"/>
      <c r="E207" s="21"/>
      <c r="F207" s="162" t="e" cm="1">
        <f t="array" ref="F207">_xlfn.IFS(D207="Tech Bachelor - Still to be hired",5700,D207="Master - Still to be hired",8000,D207="Master in Eng - Still to be hired",8700,D207="PhD - Still to be hired",10500,D207="Tech Bachelor",5700,D207="Master",8000,D207="Master in Eng",8700,D207="PhD",10500)</f>
        <v>#N/A</v>
      </c>
      <c r="G207" s="23"/>
      <c r="H207" s="24" t="e">
        <f>'Cost Input'!$F207*'Cost Input'!$G207</f>
        <v>#N/A</v>
      </c>
      <c r="I207" s="23"/>
      <c r="J207" s="24" t="e">
        <f>'Cost Input'!$F207*'Cost Input'!$I207</f>
        <v>#N/A</v>
      </c>
      <c r="K207" s="25">
        <f>'Cost Input'!$G207+'Cost Input'!$I207</f>
        <v>0</v>
      </c>
      <c r="L207" s="26" t="e">
        <f>'Cost Input'!$H207+'Cost Input'!$J207</f>
        <v>#N/A</v>
      </c>
      <c r="M207" s="27"/>
      <c r="N207" s="27"/>
      <c r="O207" s="28">
        <f>'Cost Input'!$M207+'Cost Input'!$N207</f>
        <v>0</v>
      </c>
      <c r="P207" s="29"/>
      <c r="Q207" s="29"/>
      <c r="R207" s="1"/>
      <c r="S207" s="1"/>
      <c r="T207" s="1"/>
      <c r="U207" s="1"/>
      <c r="V207" s="1"/>
      <c r="W207" s="1"/>
      <c r="X207" s="1"/>
      <c r="Y207" s="1"/>
      <c r="Z207" s="1"/>
    </row>
    <row r="208" spans="1:26" ht="14.25" customHeight="1">
      <c r="A208" s="20"/>
      <c r="B208" s="21"/>
      <c r="C208" s="21"/>
      <c r="D208" s="22"/>
      <c r="E208" s="21"/>
      <c r="F208" s="162" t="e" cm="1">
        <f t="array" ref="F208">_xlfn.IFS(D208="Tech Bachelor - Still to be hired",5700,D208="Master - Still to be hired",8000,D208="Master in Eng - Still to be hired",8700,D208="PhD - Still to be hired",10500,D208="Tech Bachelor",5700,D208="Master",8000,D208="Master in Eng",8700,D208="PhD",10500)</f>
        <v>#N/A</v>
      </c>
      <c r="G208" s="23"/>
      <c r="H208" s="24" t="e">
        <f>'Cost Input'!$F208*'Cost Input'!$G208</f>
        <v>#N/A</v>
      </c>
      <c r="I208" s="23"/>
      <c r="J208" s="24" t="e">
        <f>'Cost Input'!$F208*'Cost Input'!$I208</f>
        <v>#N/A</v>
      </c>
      <c r="K208" s="25">
        <f>'Cost Input'!$G208+'Cost Input'!$I208</f>
        <v>0</v>
      </c>
      <c r="L208" s="26" t="e">
        <f>'Cost Input'!$H208+'Cost Input'!$J208</f>
        <v>#N/A</v>
      </c>
      <c r="M208" s="27"/>
      <c r="N208" s="27"/>
      <c r="O208" s="28">
        <f>'Cost Input'!$M208+'Cost Input'!$N208</f>
        <v>0</v>
      </c>
      <c r="P208" s="29"/>
      <c r="Q208" s="29"/>
      <c r="R208" s="1"/>
      <c r="S208" s="1"/>
      <c r="T208" s="1"/>
      <c r="U208" s="1"/>
      <c r="V208" s="1"/>
      <c r="W208" s="1"/>
      <c r="X208" s="1"/>
      <c r="Y208" s="1"/>
      <c r="Z208" s="1"/>
    </row>
    <row r="209" spans="1:26" ht="14.25" customHeight="1">
      <c r="A209" s="20"/>
      <c r="B209" s="21"/>
      <c r="C209" s="21"/>
      <c r="D209" s="22"/>
      <c r="E209" s="21"/>
      <c r="F209" s="162" t="e" cm="1">
        <f t="array" ref="F209">_xlfn.IFS(D209="Tech Bachelor - Still to be hired",5700,D209="Master - Still to be hired",8000,D209="Master in Eng - Still to be hired",8700,D209="PhD - Still to be hired",10500,D209="Tech Bachelor",5700,D209="Master",8000,D209="Master in Eng",8700,D209="PhD",10500)</f>
        <v>#N/A</v>
      </c>
      <c r="G209" s="23"/>
      <c r="H209" s="24" t="e">
        <f>'Cost Input'!$F209*'Cost Input'!$G209</f>
        <v>#N/A</v>
      </c>
      <c r="I209" s="23"/>
      <c r="J209" s="24" t="e">
        <f>'Cost Input'!$F209*'Cost Input'!$I209</f>
        <v>#N/A</v>
      </c>
      <c r="K209" s="25">
        <f>'Cost Input'!$G209+'Cost Input'!$I209</f>
        <v>0</v>
      </c>
      <c r="L209" s="26" t="e">
        <f>'Cost Input'!$H209+'Cost Input'!$J209</f>
        <v>#N/A</v>
      </c>
      <c r="M209" s="27"/>
      <c r="N209" s="27"/>
      <c r="O209" s="28">
        <f>'Cost Input'!$M209+'Cost Input'!$N209</f>
        <v>0</v>
      </c>
      <c r="P209" s="29"/>
      <c r="Q209" s="29"/>
      <c r="R209" s="1"/>
      <c r="S209" s="1"/>
      <c r="T209" s="1"/>
      <c r="U209" s="1"/>
      <c r="V209" s="1"/>
      <c r="W209" s="1"/>
      <c r="X209" s="1"/>
      <c r="Y209" s="1"/>
      <c r="Z209" s="1"/>
    </row>
    <row r="210" spans="1:26" ht="14.25" customHeight="1">
      <c r="A210" s="20"/>
      <c r="B210" s="21"/>
      <c r="C210" s="21"/>
      <c r="D210" s="22"/>
      <c r="E210" s="21"/>
      <c r="F210" s="162" t="e" cm="1">
        <f t="array" ref="F210">_xlfn.IFS(D210="Tech Bachelor - Still to be hired",5700,D210="Master - Still to be hired",8000,D210="Master in Eng - Still to be hired",8700,D210="PhD - Still to be hired",10500,D210="Tech Bachelor",5700,D210="Master",8000,D210="Master in Eng",8700,D210="PhD",10500)</f>
        <v>#N/A</v>
      </c>
      <c r="G210" s="23"/>
      <c r="H210" s="24" t="e">
        <f>'Cost Input'!$F210*'Cost Input'!$G210</f>
        <v>#N/A</v>
      </c>
      <c r="I210" s="23"/>
      <c r="J210" s="24" t="e">
        <f>'Cost Input'!$F210*'Cost Input'!$I210</f>
        <v>#N/A</v>
      </c>
      <c r="K210" s="25">
        <f>'Cost Input'!$G210+'Cost Input'!$I210</f>
        <v>0</v>
      </c>
      <c r="L210" s="26" t="e">
        <f>'Cost Input'!$H210+'Cost Input'!$J210</f>
        <v>#N/A</v>
      </c>
      <c r="M210" s="27"/>
      <c r="N210" s="27"/>
      <c r="O210" s="28">
        <f>'Cost Input'!$M210+'Cost Input'!$N210</f>
        <v>0</v>
      </c>
      <c r="P210" s="29"/>
      <c r="Q210" s="29"/>
      <c r="R210" s="1"/>
      <c r="S210" s="1"/>
      <c r="T210" s="1"/>
      <c r="U210" s="1"/>
      <c r="V210" s="1"/>
      <c r="W210" s="1"/>
      <c r="X210" s="1"/>
      <c r="Y210" s="1"/>
      <c r="Z210" s="1"/>
    </row>
    <row r="211" spans="1:26" ht="14.25" customHeight="1">
      <c r="A211" s="20"/>
      <c r="B211" s="21"/>
      <c r="C211" s="21"/>
      <c r="D211" s="22"/>
      <c r="E211" s="21"/>
      <c r="F211" s="162" t="e" cm="1">
        <f t="array" ref="F211">_xlfn.IFS(D211="Tech Bachelor - Still to be hired",5700,D211="Master - Still to be hired",8000,D211="Master in Eng - Still to be hired",8700,D211="PhD - Still to be hired",10500,D211="Tech Bachelor",5700,D211="Master",8000,D211="Master in Eng",8700,D211="PhD",10500)</f>
        <v>#N/A</v>
      </c>
      <c r="G211" s="23"/>
      <c r="H211" s="24" t="e">
        <f>'Cost Input'!$F211*'Cost Input'!$G211</f>
        <v>#N/A</v>
      </c>
      <c r="I211" s="23"/>
      <c r="J211" s="24" t="e">
        <f>'Cost Input'!$F211*'Cost Input'!$I211</f>
        <v>#N/A</v>
      </c>
      <c r="K211" s="25">
        <f>'Cost Input'!$G211+'Cost Input'!$I211</f>
        <v>0</v>
      </c>
      <c r="L211" s="26" t="e">
        <f>'Cost Input'!$H211+'Cost Input'!$J211</f>
        <v>#N/A</v>
      </c>
      <c r="M211" s="27"/>
      <c r="N211" s="27"/>
      <c r="O211" s="28">
        <f>'Cost Input'!$M211+'Cost Input'!$N211</f>
        <v>0</v>
      </c>
      <c r="P211" s="29"/>
      <c r="Q211" s="29"/>
      <c r="R211" s="1"/>
      <c r="S211" s="1"/>
      <c r="T211" s="1"/>
      <c r="U211" s="1"/>
      <c r="V211" s="1"/>
      <c r="W211" s="1"/>
      <c r="X211" s="1"/>
      <c r="Y211" s="1"/>
      <c r="Z211" s="1"/>
    </row>
    <row r="212" spans="1:26" ht="14.25" customHeight="1">
      <c r="A212" s="20"/>
      <c r="B212" s="21"/>
      <c r="C212" s="21"/>
      <c r="D212" s="22"/>
      <c r="E212" s="21"/>
      <c r="F212" s="162" t="e" cm="1">
        <f t="array" ref="F212">_xlfn.IFS(D212="Tech Bachelor - Still to be hired",5700,D212="Master - Still to be hired",8000,D212="Master in Eng - Still to be hired",8700,D212="PhD - Still to be hired",10500,D212="Tech Bachelor",5700,D212="Master",8000,D212="Master in Eng",8700,D212="PhD",10500)</f>
        <v>#N/A</v>
      </c>
      <c r="G212" s="23"/>
      <c r="H212" s="24" t="e">
        <f>'Cost Input'!$F212*'Cost Input'!$G212</f>
        <v>#N/A</v>
      </c>
      <c r="I212" s="23"/>
      <c r="J212" s="24" t="e">
        <f>'Cost Input'!$F212*'Cost Input'!$I212</f>
        <v>#N/A</v>
      </c>
      <c r="K212" s="25">
        <f>'Cost Input'!$G212+'Cost Input'!$I212</f>
        <v>0</v>
      </c>
      <c r="L212" s="26" t="e">
        <f>'Cost Input'!$H212+'Cost Input'!$J212</f>
        <v>#N/A</v>
      </c>
      <c r="M212" s="27"/>
      <c r="N212" s="27"/>
      <c r="O212" s="28">
        <f>'Cost Input'!$M212+'Cost Input'!$N212</f>
        <v>0</v>
      </c>
      <c r="P212" s="29"/>
      <c r="Q212" s="29"/>
      <c r="R212" s="1"/>
      <c r="S212" s="1"/>
      <c r="T212" s="1"/>
      <c r="U212" s="1"/>
      <c r="V212" s="1"/>
      <c r="W212" s="1"/>
      <c r="X212" s="1"/>
      <c r="Y212" s="1"/>
      <c r="Z212" s="1"/>
    </row>
    <row r="213" spans="1:26" ht="14.25" customHeight="1">
      <c r="A213" s="20"/>
      <c r="B213" s="21"/>
      <c r="C213" s="21"/>
      <c r="D213" s="22"/>
      <c r="E213" s="21"/>
      <c r="F213" s="162" t="e" cm="1">
        <f t="array" ref="F213">_xlfn.IFS(D213="Tech Bachelor - Still to be hired",5700,D213="Master - Still to be hired",8000,D213="Master in Eng - Still to be hired",8700,D213="PhD - Still to be hired",10500,D213="Tech Bachelor",5700,D213="Master",8000,D213="Master in Eng",8700,D213="PhD",10500)</f>
        <v>#N/A</v>
      </c>
      <c r="G213" s="23"/>
      <c r="H213" s="24" t="e">
        <f>'Cost Input'!$F213*'Cost Input'!$G213</f>
        <v>#N/A</v>
      </c>
      <c r="I213" s="23"/>
      <c r="J213" s="24" t="e">
        <f>'Cost Input'!$F213*'Cost Input'!$I213</f>
        <v>#N/A</v>
      </c>
      <c r="K213" s="25">
        <f>'Cost Input'!$G213+'Cost Input'!$I213</f>
        <v>0</v>
      </c>
      <c r="L213" s="26" t="e">
        <f>'Cost Input'!$H213+'Cost Input'!$J213</f>
        <v>#N/A</v>
      </c>
      <c r="M213" s="27"/>
      <c r="N213" s="27"/>
      <c r="O213" s="28">
        <f>'Cost Input'!$M213+'Cost Input'!$N213</f>
        <v>0</v>
      </c>
      <c r="P213" s="29"/>
      <c r="Q213" s="29"/>
      <c r="R213" s="1"/>
      <c r="S213" s="1"/>
      <c r="T213" s="1"/>
      <c r="U213" s="1"/>
      <c r="V213" s="1"/>
      <c r="W213" s="1"/>
      <c r="X213" s="1"/>
      <c r="Y213" s="1"/>
      <c r="Z213" s="1"/>
    </row>
    <row r="214" spans="1:26" ht="14.25" customHeight="1">
      <c r="A214" s="20"/>
      <c r="B214" s="21"/>
      <c r="C214" s="21"/>
      <c r="D214" s="22"/>
      <c r="E214" s="21"/>
      <c r="F214" s="162" t="e" cm="1">
        <f t="array" ref="F214">_xlfn.IFS(D214="Tech Bachelor - Still to be hired",5700,D214="Master - Still to be hired",8000,D214="Master in Eng - Still to be hired",8700,D214="PhD - Still to be hired",10500,D214="Tech Bachelor",5700,D214="Master",8000,D214="Master in Eng",8700,D214="PhD",10500)</f>
        <v>#N/A</v>
      </c>
      <c r="G214" s="23"/>
      <c r="H214" s="24" t="e">
        <f>'Cost Input'!$F214*'Cost Input'!$G214</f>
        <v>#N/A</v>
      </c>
      <c r="I214" s="23"/>
      <c r="J214" s="24" t="e">
        <f>'Cost Input'!$F214*'Cost Input'!$I214</f>
        <v>#N/A</v>
      </c>
      <c r="K214" s="25">
        <f>'Cost Input'!$G214+'Cost Input'!$I214</f>
        <v>0</v>
      </c>
      <c r="L214" s="26" t="e">
        <f>'Cost Input'!$H214+'Cost Input'!$J214</f>
        <v>#N/A</v>
      </c>
      <c r="M214" s="27"/>
      <c r="N214" s="27"/>
      <c r="O214" s="28">
        <f>'Cost Input'!$M214+'Cost Input'!$N214</f>
        <v>0</v>
      </c>
      <c r="P214" s="29"/>
      <c r="Q214" s="29"/>
      <c r="R214" s="1"/>
      <c r="S214" s="1"/>
      <c r="T214" s="1"/>
      <c r="U214" s="1"/>
      <c r="V214" s="1"/>
      <c r="W214" s="1"/>
      <c r="X214" s="1"/>
      <c r="Y214" s="1"/>
      <c r="Z214" s="1"/>
    </row>
    <row r="215" spans="1:26" ht="14.25" customHeight="1">
      <c r="A215" s="20"/>
      <c r="B215" s="21"/>
      <c r="C215" s="21"/>
      <c r="D215" s="22"/>
      <c r="E215" s="21"/>
      <c r="F215" s="162" t="e" cm="1">
        <f t="array" ref="F215">_xlfn.IFS(D215="Tech Bachelor - Still to be hired",5700,D215="Master - Still to be hired",8000,D215="Master in Eng - Still to be hired",8700,D215="PhD - Still to be hired",10500,D215="Tech Bachelor",5700,D215="Master",8000,D215="Master in Eng",8700,D215="PhD",10500)</f>
        <v>#N/A</v>
      </c>
      <c r="G215" s="23"/>
      <c r="H215" s="24" t="e">
        <f>'Cost Input'!$F215*'Cost Input'!$G215</f>
        <v>#N/A</v>
      </c>
      <c r="I215" s="23"/>
      <c r="J215" s="24" t="e">
        <f>'Cost Input'!$F215*'Cost Input'!$I215</f>
        <v>#N/A</v>
      </c>
      <c r="K215" s="25">
        <f>'Cost Input'!$G215+'Cost Input'!$I215</f>
        <v>0</v>
      </c>
      <c r="L215" s="26" t="e">
        <f>'Cost Input'!$H215+'Cost Input'!$J215</f>
        <v>#N/A</v>
      </c>
      <c r="M215" s="27"/>
      <c r="N215" s="27"/>
      <c r="O215" s="28">
        <f>'Cost Input'!$M215+'Cost Input'!$N215</f>
        <v>0</v>
      </c>
      <c r="P215" s="29"/>
      <c r="Q215" s="29"/>
      <c r="R215" s="1"/>
      <c r="S215" s="1"/>
      <c r="T215" s="1"/>
      <c r="U215" s="1"/>
      <c r="V215" s="1"/>
      <c r="W215" s="1"/>
      <c r="X215" s="1"/>
      <c r="Y215" s="1"/>
      <c r="Z215" s="1"/>
    </row>
    <row r="216" spans="1:26" ht="14.25" customHeight="1">
      <c r="A216" s="20"/>
      <c r="B216" s="21"/>
      <c r="C216" s="21"/>
      <c r="D216" s="22"/>
      <c r="E216" s="21"/>
      <c r="F216" s="162" t="e" cm="1">
        <f t="array" ref="F216">_xlfn.IFS(D216="Tech Bachelor - Still to be hired",5700,D216="Master - Still to be hired",8000,D216="Master in Eng - Still to be hired",8700,D216="PhD - Still to be hired",10500,D216="Tech Bachelor",5700,D216="Master",8000,D216="Master in Eng",8700,D216="PhD",10500)</f>
        <v>#N/A</v>
      </c>
      <c r="G216" s="23"/>
      <c r="H216" s="24" t="e">
        <f>'Cost Input'!$F216*'Cost Input'!$G216</f>
        <v>#N/A</v>
      </c>
      <c r="I216" s="23"/>
      <c r="J216" s="24" t="e">
        <f>'Cost Input'!$F216*'Cost Input'!$I216</f>
        <v>#N/A</v>
      </c>
      <c r="K216" s="25">
        <f>'Cost Input'!$G216+'Cost Input'!$I216</f>
        <v>0</v>
      </c>
      <c r="L216" s="26" t="e">
        <f>'Cost Input'!$H216+'Cost Input'!$J216</f>
        <v>#N/A</v>
      </c>
      <c r="M216" s="27"/>
      <c r="N216" s="27"/>
      <c r="O216" s="28">
        <f>'Cost Input'!$M216+'Cost Input'!$N216</f>
        <v>0</v>
      </c>
      <c r="P216" s="29"/>
      <c r="Q216" s="29"/>
      <c r="R216" s="1"/>
      <c r="S216" s="1"/>
      <c r="T216" s="1"/>
      <c r="U216" s="1"/>
      <c r="V216" s="1"/>
      <c r="W216" s="1"/>
      <c r="X216" s="1"/>
      <c r="Y216" s="1"/>
      <c r="Z216" s="1"/>
    </row>
    <row r="217" spans="1:26" ht="14.25" customHeight="1">
      <c r="A217" s="20"/>
      <c r="B217" s="21"/>
      <c r="C217" s="21"/>
      <c r="D217" s="22"/>
      <c r="E217" s="21"/>
      <c r="F217" s="162" t="e" cm="1">
        <f t="array" ref="F217">_xlfn.IFS(D217="Tech Bachelor - Still to be hired",5700,D217="Master - Still to be hired",8000,D217="Master in Eng - Still to be hired",8700,D217="PhD - Still to be hired",10500,D217="Tech Bachelor",5700,D217="Master",8000,D217="Master in Eng",8700,D217="PhD",10500)</f>
        <v>#N/A</v>
      </c>
      <c r="G217" s="23"/>
      <c r="H217" s="24" t="e">
        <f>'Cost Input'!$F217*'Cost Input'!$G217</f>
        <v>#N/A</v>
      </c>
      <c r="I217" s="23"/>
      <c r="J217" s="24" t="e">
        <f>'Cost Input'!$F217*'Cost Input'!$I217</f>
        <v>#N/A</v>
      </c>
      <c r="K217" s="25">
        <f>'Cost Input'!$G217+'Cost Input'!$I217</f>
        <v>0</v>
      </c>
      <c r="L217" s="26" t="e">
        <f>'Cost Input'!$H217+'Cost Input'!$J217</f>
        <v>#N/A</v>
      </c>
      <c r="M217" s="27"/>
      <c r="N217" s="27"/>
      <c r="O217" s="28">
        <f>'Cost Input'!$M217+'Cost Input'!$N217</f>
        <v>0</v>
      </c>
      <c r="P217" s="29"/>
      <c r="Q217" s="29"/>
      <c r="R217" s="1"/>
      <c r="S217" s="1"/>
      <c r="T217" s="1"/>
      <c r="U217" s="1"/>
      <c r="V217" s="1"/>
      <c r="W217" s="1"/>
      <c r="X217" s="1"/>
      <c r="Y217" s="1"/>
      <c r="Z217" s="1"/>
    </row>
    <row r="218" spans="1:26" ht="14.25" customHeight="1">
      <c r="A218" s="20"/>
      <c r="B218" s="21"/>
      <c r="C218" s="21"/>
      <c r="D218" s="22"/>
      <c r="E218" s="21"/>
      <c r="F218" s="162" t="e" cm="1">
        <f t="array" ref="F218">_xlfn.IFS(D218="Tech Bachelor - Still to be hired",5700,D218="Master - Still to be hired",8000,D218="Master in Eng - Still to be hired",8700,D218="PhD - Still to be hired",10500,D218="Tech Bachelor",5700,D218="Master",8000,D218="Master in Eng",8700,D218="PhD",10500)</f>
        <v>#N/A</v>
      </c>
      <c r="G218" s="23"/>
      <c r="H218" s="24" t="e">
        <f>'Cost Input'!$F218*'Cost Input'!$G218</f>
        <v>#N/A</v>
      </c>
      <c r="I218" s="23"/>
      <c r="J218" s="24" t="e">
        <f>'Cost Input'!$F218*'Cost Input'!$I218</f>
        <v>#N/A</v>
      </c>
      <c r="K218" s="25">
        <f>'Cost Input'!$G218+'Cost Input'!$I218</f>
        <v>0</v>
      </c>
      <c r="L218" s="26" t="e">
        <f>'Cost Input'!$H218+'Cost Input'!$J218</f>
        <v>#N/A</v>
      </c>
      <c r="M218" s="27"/>
      <c r="N218" s="27"/>
      <c r="O218" s="28">
        <f>'Cost Input'!$M218+'Cost Input'!$N218</f>
        <v>0</v>
      </c>
      <c r="P218" s="29"/>
      <c r="Q218" s="29"/>
      <c r="R218" s="1"/>
      <c r="S218" s="1"/>
      <c r="T218" s="1"/>
      <c r="U218" s="1"/>
      <c r="V218" s="1"/>
      <c r="W218" s="1"/>
      <c r="X218" s="1"/>
      <c r="Y218" s="1"/>
      <c r="Z218" s="1"/>
    </row>
    <row r="219" spans="1:26" ht="14.25" customHeight="1">
      <c r="A219" s="20"/>
      <c r="B219" s="21"/>
      <c r="C219" s="21"/>
      <c r="D219" s="22"/>
      <c r="E219" s="21"/>
      <c r="F219" s="162" t="e" cm="1">
        <f t="array" ref="F219">_xlfn.IFS(D219="Tech Bachelor - Still to be hired",5700,D219="Master - Still to be hired",8000,D219="Master in Eng - Still to be hired",8700,D219="PhD - Still to be hired",10500,D219="Tech Bachelor",5700,D219="Master",8000,D219="Master in Eng",8700,D219="PhD",10500)</f>
        <v>#N/A</v>
      </c>
      <c r="G219" s="23"/>
      <c r="H219" s="24" t="e">
        <f>'Cost Input'!$F219*'Cost Input'!$G219</f>
        <v>#N/A</v>
      </c>
      <c r="I219" s="23"/>
      <c r="J219" s="24" t="e">
        <f>'Cost Input'!$F219*'Cost Input'!$I219</f>
        <v>#N/A</v>
      </c>
      <c r="K219" s="25">
        <f>'Cost Input'!$G219+'Cost Input'!$I219</f>
        <v>0</v>
      </c>
      <c r="L219" s="26" t="e">
        <f>'Cost Input'!$H219+'Cost Input'!$J219</f>
        <v>#N/A</v>
      </c>
      <c r="M219" s="27"/>
      <c r="N219" s="27"/>
      <c r="O219" s="28">
        <f>'Cost Input'!$M219+'Cost Input'!$N219</f>
        <v>0</v>
      </c>
      <c r="P219" s="29"/>
      <c r="Q219" s="29"/>
      <c r="R219" s="1"/>
      <c r="S219" s="1"/>
      <c r="T219" s="1"/>
      <c r="U219" s="1"/>
      <c r="V219" s="1"/>
      <c r="W219" s="1"/>
      <c r="X219" s="1"/>
      <c r="Y219" s="1"/>
      <c r="Z219" s="1"/>
    </row>
    <row r="220" spans="1:26" ht="14.25" customHeight="1">
      <c r="A220" s="20"/>
      <c r="B220" s="21"/>
      <c r="C220" s="21"/>
      <c r="D220" s="22"/>
      <c r="E220" s="21"/>
      <c r="F220" s="162" t="e" cm="1">
        <f t="array" ref="F220">_xlfn.IFS(D220="Tech Bachelor - Still to be hired",5700,D220="Master - Still to be hired",8000,D220="Master in Eng - Still to be hired",8700,D220="PhD - Still to be hired",10500,D220="Tech Bachelor",5700,D220="Master",8000,D220="Master in Eng",8700,D220="PhD",10500)</f>
        <v>#N/A</v>
      </c>
      <c r="G220" s="23"/>
      <c r="H220" s="24" t="e">
        <f>'Cost Input'!$F220*'Cost Input'!$G220</f>
        <v>#N/A</v>
      </c>
      <c r="I220" s="23"/>
      <c r="J220" s="24" t="e">
        <f>'Cost Input'!$F220*'Cost Input'!$I220</f>
        <v>#N/A</v>
      </c>
      <c r="K220" s="25">
        <f>'Cost Input'!$G220+'Cost Input'!$I220</f>
        <v>0</v>
      </c>
      <c r="L220" s="26" t="e">
        <f>'Cost Input'!$H220+'Cost Input'!$J220</f>
        <v>#N/A</v>
      </c>
      <c r="M220" s="27"/>
      <c r="N220" s="27"/>
      <c r="O220" s="28">
        <f>'Cost Input'!$M220+'Cost Input'!$N220</f>
        <v>0</v>
      </c>
      <c r="P220" s="29"/>
      <c r="Q220" s="29"/>
      <c r="R220" s="1"/>
      <c r="S220" s="1"/>
      <c r="T220" s="1"/>
      <c r="U220" s="1"/>
      <c r="V220" s="1"/>
      <c r="W220" s="1"/>
      <c r="X220" s="1"/>
      <c r="Y220" s="1"/>
      <c r="Z220" s="1"/>
    </row>
    <row r="221" spans="1:26" ht="14.25" customHeight="1">
      <c r="A221" s="20"/>
      <c r="B221" s="21"/>
      <c r="C221" s="21"/>
      <c r="D221" s="22"/>
      <c r="E221" s="21"/>
      <c r="F221" s="162" t="e" cm="1">
        <f t="array" ref="F221">_xlfn.IFS(D221="Tech Bachelor - Still to be hired",5700,D221="Master - Still to be hired",8000,D221="Master in Eng - Still to be hired",8700,D221="PhD - Still to be hired",10500,D221="Tech Bachelor",5700,D221="Master",8000,D221="Master in Eng",8700,D221="PhD",10500)</f>
        <v>#N/A</v>
      </c>
      <c r="G221" s="23"/>
      <c r="H221" s="24" t="e">
        <f>'Cost Input'!$F221*'Cost Input'!$G221</f>
        <v>#N/A</v>
      </c>
      <c r="I221" s="23"/>
      <c r="J221" s="24" t="e">
        <f>'Cost Input'!$F221*'Cost Input'!$I221</f>
        <v>#N/A</v>
      </c>
      <c r="K221" s="25">
        <f>'Cost Input'!$G221+'Cost Input'!$I221</f>
        <v>0</v>
      </c>
      <c r="L221" s="26" t="e">
        <f>'Cost Input'!$H221+'Cost Input'!$J221</f>
        <v>#N/A</v>
      </c>
      <c r="M221" s="27"/>
      <c r="N221" s="27"/>
      <c r="O221" s="28">
        <f>'Cost Input'!$M221+'Cost Input'!$N221</f>
        <v>0</v>
      </c>
      <c r="P221" s="29"/>
      <c r="Q221" s="29"/>
      <c r="R221" s="1"/>
      <c r="S221" s="1"/>
      <c r="T221" s="1"/>
      <c r="U221" s="1"/>
      <c r="V221" s="1"/>
      <c r="W221" s="1"/>
      <c r="X221" s="1"/>
      <c r="Y221" s="1"/>
      <c r="Z221" s="1"/>
    </row>
    <row r="222" spans="1:26" ht="14.25" customHeight="1">
      <c r="A222" s="20"/>
      <c r="B222" s="21"/>
      <c r="C222" s="21"/>
      <c r="D222" s="22"/>
      <c r="E222" s="21"/>
      <c r="F222" s="162" t="e" cm="1">
        <f t="array" ref="F222">_xlfn.IFS(D222="Tech Bachelor - Still to be hired",5700,D222="Master - Still to be hired",8000,D222="Master in Eng - Still to be hired",8700,D222="PhD - Still to be hired",10500,D222="Tech Bachelor",5700,D222="Master",8000,D222="Master in Eng",8700,D222="PhD",10500)</f>
        <v>#N/A</v>
      </c>
      <c r="G222" s="23"/>
      <c r="H222" s="24" t="e">
        <f>'Cost Input'!$F222*'Cost Input'!$G222</f>
        <v>#N/A</v>
      </c>
      <c r="I222" s="23"/>
      <c r="J222" s="24" t="e">
        <f>'Cost Input'!$F222*'Cost Input'!$I222</f>
        <v>#N/A</v>
      </c>
      <c r="K222" s="25">
        <f>'Cost Input'!$G222+'Cost Input'!$I222</f>
        <v>0</v>
      </c>
      <c r="L222" s="26" t="e">
        <f>'Cost Input'!$H222+'Cost Input'!$J222</f>
        <v>#N/A</v>
      </c>
      <c r="M222" s="27"/>
      <c r="N222" s="27"/>
      <c r="O222" s="28">
        <f>'Cost Input'!$M222+'Cost Input'!$N222</f>
        <v>0</v>
      </c>
      <c r="P222" s="29"/>
      <c r="Q222" s="29"/>
      <c r="R222" s="1"/>
      <c r="S222" s="1"/>
      <c r="T222" s="1"/>
      <c r="U222" s="1"/>
      <c r="V222" s="1"/>
      <c r="W222" s="1"/>
      <c r="X222" s="1"/>
      <c r="Y222" s="1"/>
      <c r="Z222" s="1"/>
    </row>
    <row r="223" spans="1:26" ht="14.25" customHeight="1">
      <c r="A223" s="20"/>
      <c r="B223" s="21"/>
      <c r="C223" s="21"/>
      <c r="D223" s="22"/>
      <c r="E223" s="21"/>
      <c r="F223" s="162" t="e" cm="1">
        <f t="array" ref="F223">_xlfn.IFS(D223="Tech Bachelor - Still to be hired",5700,D223="Master - Still to be hired",8000,D223="Master in Eng - Still to be hired",8700,D223="PhD - Still to be hired",10500,D223="Tech Bachelor",5700,D223="Master",8000,D223="Master in Eng",8700,D223="PhD",10500)</f>
        <v>#N/A</v>
      </c>
      <c r="G223" s="23"/>
      <c r="H223" s="24" t="e">
        <f>'Cost Input'!$F223*'Cost Input'!$G223</f>
        <v>#N/A</v>
      </c>
      <c r="I223" s="23"/>
      <c r="J223" s="24" t="e">
        <f>'Cost Input'!$F223*'Cost Input'!$I223</f>
        <v>#N/A</v>
      </c>
      <c r="K223" s="25">
        <f>'Cost Input'!$G223+'Cost Input'!$I223</f>
        <v>0</v>
      </c>
      <c r="L223" s="26" t="e">
        <f>'Cost Input'!$H223+'Cost Input'!$J223</f>
        <v>#N/A</v>
      </c>
      <c r="M223" s="27"/>
      <c r="N223" s="27"/>
      <c r="O223" s="28">
        <f>'Cost Input'!$M223+'Cost Input'!$N223</f>
        <v>0</v>
      </c>
      <c r="P223" s="29"/>
      <c r="Q223" s="29"/>
      <c r="R223" s="1"/>
      <c r="S223" s="1"/>
      <c r="T223" s="1"/>
      <c r="U223" s="1"/>
      <c r="V223" s="1"/>
      <c r="W223" s="1"/>
      <c r="X223" s="1"/>
      <c r="Y223" s="1"/>
      <c r="Z223" s="1"/>
    </row>
    <row r="224" spans="1:26" ht="14.25" customHeight="1">
      <c r="A224" s="20"/>
      <c r="B224" s="21"/>
      <c r="C224" s="21"/>
      <c r="D224" s="22"/>
      <c r="E224" s="21"/>
      <c r="F224" s="162" t="e" cm="1">
        <f t="array" ref="F224">_xlfn.IFS(D224="Tech Bachelor - Still to be hired",5700,D224="Master - Still to be hired",8000,D224="Master in Eng - Still to be hired",8700,D224="PhD - Still to be hired",10500,D224="Tech Bachelor",5700,D224="Master",8000,D224="Master in Eng",8700,D224="PhD",10500)</f>
        <v>#N/A</v>
      </c>
      <c r="G224" s="23"/>
      <c r="H224" s="24" t="e">
        <f>'Cost Input'!$F224*'Cost Input'!$G224</f>
        <v>#N/A</v>
      </c>
      <c r="I224" s="23"/>
      <c r="J224" s="24" t="e">
        <f>'Cost Input'!$F224*'Cost Input'!$I224</f>
        <v>#N/A</v>
      </c>
      <c r="K224" s="25">
        <f>'Cost Input'!$G224+'Cost Input'!$I224</f>
        <v>0</v>
      </c>
      <c r="L224" s="26" t="e">
        <f>'Cost Input'!$H224+'Cost Input'!$J224</f>
        <v>#N/A</v>
      </c>
      <c r="M224" s="27"/>
      <c r="N224" s="27"/>
      <c r="O224" s="28">
        <f>'Cost Input'!$M224+'Cost Input'!$N224</f>
        <v>0</v>
      </c>
      <c r="P224" s="29"/>
      <c r="Q224" s="29"/>
      <c r="R224" s="1"/>
      <c r="S224" s="1"/>
      <c r="T224" s="1"/>
      <c r="U224" s="1"/>
      <c r="V224" s="1"/>
      <c r="W224" s="1"/>
      <c r="X224" s="1"/>
      <c r="Y224" s="1"/>
      <c r="Z224" s="1"/>
    </row>
    <row r="225" spans="1:26" ht="14.25" customHeight="1">
      <c r="A225" s="20"/>
      <c r="B225" s="21"/>
      <c r="C225" s="21"/>
      <c r="D225" s="22"/>
      <c r="E225" s="21"/>
      <c r="F225" s="162" t="e" cm="1">
        <f t="array" ref="F225">_xlfn.IFS(D225="Tech Bachelor - Still to be hired",5700,D225="Master - Still to be hired",8000,D225="Master in Eng - Still to be hired",8700,D225="PhD - Still to be hired",10500,D225="Tech Bachelor",5700,D225="Master",8000,D225="Master in Eng",8700,D225="PhD",10500)</f>
        <v>#N/A</v>
      </c>
      <c r="G225" s="23"/>
      <c r="H225" s="24" t="e">
        <f>'Cost Input'!$F225*'Cost Input'!$G225</f>
        <v>#N/A</v>
      </c>
      <c r="I225" s="23"/>
      <c r="J225" s="24" t="e">
        <f>'Cost Input'!$F225*'Cost Input'!$I225</f>
        <v>#N/A</v>
      </c>
      <c r="K225" s="25">
        <f>'Cost Input'!$G225+'Cost Input'!$I225</f>
        <v>0</v>
      </c>
      <c r="L225" s="26" t="e">
        <f>'Cost Input'!$H225+'Cost Input'!$J225</f>
        <v>#N/A</v>
      </c>
      <c r="M225" s="27"/>
      <c r="N225" s="27"/>
      <c r="O225" s="28">
        <f>'Cost Input'!$M225+'Cost Input'!$N225</f>
        <v>0</v>
      </c>
      <c r="P225" s="29"/>
      <c r="Q225" s="29"/>
      <c r="R225" s="1"/>
      <c r="S225" s="1"/>
      <c r="T225" s="1"/>
      <c r="U225" s="1"/>
      <c r="V225" s="1"/>
      <c r="W225" s="1"/>
      <c r="X225" s="1"/>
      <c r="Y225" s="1"/>
      <c r="Z225" s="1"/>
    </row>
    <row r="226" spans="1:26" ht="14.25" customHeight="1">
      <c r="A226" s="20"/>
      <c r="B226" s="21"/>
      <c r="C226" s="21"/>
      <c r="D226" s="22"/>
      <c r="E226" s="21"/>
      <c r="F226" s="162" t="e" cm="1">
        <f t="array" ref="F226">_xlfn.IFS(D226="Tech Bachelor - Still to be hired",5700,D226="Master - Still to be hired",8000,D226="Master in Eng - Still to be hired",8700,D226="PhD - Still to be hired",10500,D226="Tech Bachelor",5700,D226="Master",8000,D226="Master in Eng",8700,D226="PhD",10500)</f>
        <v>#N/A</v>
      </c>
      <c r="G226" s="23"/>
      <c r="H226" s="24" t="e">
        <f>'Cost Input'!$F226*'Cost Input'!$G226</f>
        <v>#N/A</v>
      </c>
      <c r="I226" s="23"/>
      <c r="J226" s="24" t="e">
        <f>'Cost Input'!$F226*'Cost Input'!$I226</f>
        <v>#N/A</v>
      </c>
      <c r="K226" s="25">
        <f>'Cost Input'!$G226+'Cost Input'!$I226</f>
        <v>0</v>
      </c>
      <c r="L226" s="26" t="e">
        <f>'Cost Input'!$H226+'Cost Input'!$J226</f>
        <v>#N/A</v>
      </c>
      <c r="M226" s="27"/>
      <c r="N226" s="27"/>
      <c r="O226" s="28">
        <f>'Cost Input'!$M226+'Cost Input'!$N226</f>
        <v>0</v>
      </c>
      <c r="P226" s="29"/>
      <c r="Q226" s="29"/>
      <c r="R226" s="1"/>
      <c r="S226" s="1"/>
      <c r="T226" s="1"/>
      <c r="U226" s="1"/>
      <c r="V226" s="1"/>
      <c r="W226" s="1"/>
      <c r="X226" s="1"/>
      <c r="Y226" s="1"/>
      <c r="Z226" s="1"/>
    </row>
    <row r="227" spans="1:26" ht="14.25" customHeight="1">
      <c r="A227" s="20"/>
      <c r="B227" s="21"/>
      <c r="C227" s="21"/>
      <c r="D227" s="22"/>
      <c r="E227" s="21"/>
      <c r="F227" s="162" t="e" cm="1">
        <f t="array" ref="F227">_xlfn.IFS(D227="Tech Bachelor - Still to be hired",5700,D227="Master - Still to be hired",8000,D227="Master in Eng - Still to be hired",8700,D227="PhD - Still to be hired",10500,D227="Tech Bachelor",5700,D227="Master",8000,D227="Master in Eng",8700,D227="PhD",10500)</f>
        <v>#N/A</v>
      </c>
      <c r="G227" s="23"/>
      <c r="H227" s="24" t="e">
        <f>'Cost Input'!$F227*'Cost Input'!$G227</f>
        <v>#N/A</v>
      </c>
      <c r="I227" s="23"/>
      <c r="J227" s="24" t="e">
        <f>'Cost Input'!$F227*'Cost Input'!$I227</f>
        <v>#N/A</v>
      </c>
      <c r="K227" s="25">
        <f>'Cost Input'!$G227+'Cost Input'!$I227</f>
        <v>0</v>
      </c>
      <c r="L227" s="26" t="e">
        <f>'Cost Input'!$H227+'Cost Input'!$J227</f>
        <v>#N/A</v>
      </c>
      <c r="M227" s="27"/>
      <c r="N227" s="27"/>
      <c r="O227" s="28">
        <f>'Cost Input'!$M227+'Cost Input'!$N227</f>
        <v>0</v>
      </c>
      <c r="P227" s="29"/>
      <c r="Q227" s="29"/>
      <c r="R227" s="1"/>
      <c r="S227" s="1"/>
      <c r="T227" s="1"/>
      <c r="U227" s="1"/>
      <c r="V227" s="1"/>
      <c r="W227" s="1"/>
      <c r="X227" s="1"/>
      <c r="Y227" s="1"/>
      <c r="Z227" s="1"/>
    </row>
    <row r="228" spans="1:26" ht="14.25" customHeight="1">
      <c r="A228" s="20"/>
      <c r="B228" s="21"/>
      <c r="C228" s="21"/>
      <c r="D228" s="22"/>
      <c r="E228" s="21"/>
      <c r="F228" s="162" t="e" cm="1">
        <f t="array" ref="F228">_xlfn.IFS(D228="Tech Bachelor - Still to be hired",5700,D228="Master - Still to be hired",8000,D228="Master in Eng - Still to be hired",8700,D228="PhD - Still to be hired",10500,D228="Tech Bachelor",5700,D228="Master",8000,D228="Master in Eng",8700,D228="PhD",10500)</f>
        <v>#N/A</v>
      </c>
      <c r="G228" s="23"/>
      <c r="H228" s="24" t="e">
        <f>'Cost Input'!$F228*'Cost Input'!$G228</f>
        <v>#N/A</v>
      </c>
      <c r="I228" s="23"/>
      <c r="J228" s="24" t="e">
        <f>'Cost Input'!$F228*'Cost Input'!$I228</f>
        <v>#N/A</v>
      </c>
      <c r="K228" s="25">
        <f>'Cost Input'!$G228+'Cost Input'!$I228</f>
        <v>0</v>
      </c>
      <c r="L228" s="26" t="e">
        <f>'Cost Input'!$H228+'Cost Input'!$J228</f>
        <v>#N/A</v>
      </c>
      <c r="M228" s="27"/>
      <c r="N228" s="27"/>
      <c r="O228" s="28">
        <f>'Cost Input'!$M228+'Cost Input'!$N228</f>
        <v>0</v>
      </c>
      <c r="P228" s="29"/>
      <c r="Q228" s="29"/>
      <c r="R228" s="1"/>
      <c r="S228" s="1"/>
      <c r="T228" s="1"/>
      <c r="U228" s="1"/>
      <c r="V228" s="1"/>
      <c r="W228" s="1"/>
      <c r="X228" s="1"/>
      <c r="Y228" s="1"/>
      <c r="Z228" s="1"/>
    </row>
    <row r="229" spans="1:26" ht="14.25" customHeight="1">
      <c r="A229" s="20"/>
      <c r="B229" s="21"/>
      <c r="C229" s="21"/>
      <c r="D229" s="22"/>
      <c r="E229" s="21"/>
      <c r="F229" s="162" t="e" cm="1">
        <f t="array" ref="F229">_xlfn.IFS(D229="Tech Bachelor - Still to be hired",5700,D229="Master - Still to be hired",8000,D229="Master in Eng - Still to be hired",8700,D229="PhD - Still to be hired",10500,D229="Tech Bachelor",5700,D229="Master",8000,D229="Master in Eng",8700,D229="PhD",10500)</f>
        <v>#N/A</v>
      </c>
      <c r="G229" s="23"/>
      <c r="H229" s="24" t="e">
        <f>'Cost Input'!$F229*'Cost Input'!$G229</f>
        <v>#N/A</v>
      </c>
      <c r="I229" s="23"/>
      <c r="J229" s="24" t="e">
        <f>'Cost Input'!$F229*'Cost Input'!$I229</f>
        <v>#N/A</v>
      </c>
      <c r="K229" s="25">
        <f>'Cost Input'!$G229+'Cost Input'!$I229</f>
        <v>0</v>
      </c>
      <c r="L229" s="26" t="e">
        <f>'Cost Input'!$H229+'Cost Input'!$J229</f>
        <v>#N/A</v>
      </c>
      <c r="M229" s="27"/>
      <c r="N229" s="27"/>
      <c r="O229" s="28">
        <f>'Cost Input'!$M229+'Cost Input'!$N229</f>
        <v>0</v>
      </c>
      <c r="P229" s="29"/>
      <c r="Q229" s="29"/>
      <c r="R229" s="1"/>
      <c r="S229" s="1"/>
      <c r="T229" s="1"/>
      <c r="U229" s="1"/>
      <c r="V229" s="1"/>
      <c r="W229" s="1"/>
      <c r="X229" s="1"/>
      <c r="Y229" s="1"/>
      <c r="Z229" s="1"/>
    </row>
    <row r="230" spans="1:26" ht="14.25" customHeight="1">
      <c r="A230" s="20"/>
      <c r="B230" s="21"/>
      <c r="C230" s="21"/>
      <c r="D230" s="22"/>
      <c r="E230" s="21"/>
      <c r="F230" s="162" t="e" cm="1">
        <f t="array" ref="F230">_xlfn.IFS(D230="Tech Bachelor - Still to be hired",5700,D230="Master - Still to be hired",8000,D230="Master in Eng - Still to be hired",8700,D230="PhD - Still to be hired",10500,D230="Tech Bachelor",5700,D230="Master",8000,D230="Master in Eng",8700,D230="PhD",10500)</f>
        <v>#N/A</v>
      </c>
      <c r="G230" s="23"/>
      <c r="H230" s="24" t="e">
        <f>'Cost Input'!$F230*'Cost Input'!$G230</f>
        <v>#N/A</v>
      </c>
      <c r="I230" s="23"/>
      <c r="J230" s="24" t="e">
        <f>'Cost Input'!$F230*'Cost Input'!$I230</f>
        <v>#N/A</v>
      </c>
      <c r="K230" s="25">
        <f>'Cost Input'!$G230+'Cost Input'!$I230</f>
        <v>0</v>
      </c>
      <c r="L230" s="26" t="e">
        <f>'Cost Input'!$H230+'Cost Input'!$J230</f>
        <v>#N/A</v>
      </c>
      <c r="M230" s="27"/>
      <c r="N230" s="27"/>
      <c r="O230" s="28">
        <f>'Cost Input'!$M230+'Cost Input'!$N230</f>
        <v>0</v>
      </c>
      <c r="P230" s="29"/>
      <c r="Q230" s="29"/>
      <c r="R230" s="1"/>
      <c r="S230" s="1"/>
      <c r="T230" s="1"/>
      <c r="U230" s="1"/>
      <c r="V230" s="1"/>
      <c r="W230" s="1"/>
      <c r="X230" s="1"/>
      <c r="Y230" s="1"/>
      <c r="Z230" s="1"/>
    </row>
    <row r="231" spans="1:26" ht="14.25" customHeight="1">
      <c r="A231" s="20"/>
      <c r="B231" s="21"/>
      <c r="C231" s="21"/>
      <c r="D231" s="22"/>
      <c r="E231" s="21"/>
      <c r="F231" s="162" t="e" cm="1">
        <f t="array" ref="F231">_xlfn.IFS(D231="Tech Bachelor - Still to be hired",5700,D231="Master - Still to be hired",8000,D231="Master in Eng - Still to be hired",8700,D231="PhD - Still to be hired",10500,D231="Tech Bachelor",5700,D231="Master",8000,D231="Master in Eng",8700,D231="PhD",10500)</f>
        <v>#N/A</v>
      </c>
      <c r="G231" s="23"/>
      <c r="H231" s="24" t="e">
        <f>'Cost Input'!$F231*'Cost Input'!$G231</f>
        <v>#N/A</v>
      </c>
      <c r="I231" s="23"/>
      <c r="J231" s="24" t="e">
        <f>'Cost Input'!$F231*'Cost Input'!$I231</f>
        <v>#N/A</v>
      </c>
      <c r="K231" s="25">
        <f>'Cost Input'!$G231+'Cost Input'!$I231</f>
        <v>0</v>
      </c>
      <c r="L231" s="26" t="e">
        <f>'Cost Input'!$H231+'Cost Input'!$J231</f>
        <v>#N/A</v>
      </c>
      <c r="M231" s="27"/>
      <c r="N231" s="27"/>
      <c r="O231" s="28">
        <f>'Cost Input'!$M231+'Cost Input'!$N231</f>
        <v>0</v>
      </c>
      <c r="P231" s="29"/>
      <c r="Q231" s="29"/>
      <c r="R231" s="1"/>
      <c r="S231" s="1"/>
      <c r="T231" s="1"/>
      <c r="U231" s="1"/>
      <c r="V231" s="1"/>
      <c r="W231" s="1"/>
      <c r="X231" s="1"/>
      <c r="Y231" s="1"/>
      <c r="Z231" s="1"/>
    </row>
    <row r="232" spans="1:26" ht="14.25" customHeight="1">
      <c r="A232" s="20"/>
      <c r="B232" s="21"/>
      <c r="C232" s="21"/>
      <c r="D232" s="22"/>
      <c r="E232" s="21"/>
      <c r="F232" s="162" t="e" cm="1">
        <f t="array" ref="F232">_xlfn.IFS(D232="Tech Bachelor - Still to be hired",5700,D232="Master - Still to be hired",8000,D232="Master in Eng - Still to be hired",8700,D232="PhD - Still to be hired",10500,D232="Tech Bachelor",5700,D232="Master",8000,D232="Master in Eng",8700,D232="PhD",10500)</f>
        <v>#N/A</v>
      </c>
      <c r="G232" s="23"/>
      <c r="H232" s="24" t="e">
        <f>'Cost Input'!$F232*'Cost Input'!$G232</f>
        <v>#N/A</v>
      </c>
      <c r="I232" s="23"/>
      <c r="J232" s="24" t="e">
        <f>'Cost Input'!$F232*'Cost Input'!$I232</f>
        <v>#N/A</v>
      </c>
      <c r="K232" s="25">
        <f>'Cost Input'!$G232+'Cost Input'!$I232</f>
        <v>0</v>
      </c>
      <c r="L232" s="26" t="e">
        <f>'Cost Input'!$H232+'Cost Input'!$J232</f>
        <v>#N/A</v>
      </c>
      <c r="M232" s="27"/>
      <c r="N232" s="27"/>
      <c r="O232" s="28">
        <f>'Cost Input'!$M232+'Cost Input'!$N232</f>
        <v>0</v>
      </c>
      <c r="P232" s="29"/>
      <c r="Q232" s="29"/>
      <c r="R232" s="1"/>
      <c r="S232" s="1"/>
      <c r="T232" s="1"/>
      <c r="U232" s="1"/>
      <c r="V232" s="1"/>
      <c r="W232" s="1"/>
      <c r="X232" s="1"/>
      <c r="Y232" s="1"/>
      <c r="Z232" s="1"/>
    </row>
    <row r="233" spans="1:26" ht="14.25" customHeight="1">
      <c r="A233" s="20"/>
      <c r="B233" s="21"/>
      <c r="C233" s="21"/>
      <c r="D233" s="22"/>
      <c r="E233" s="21"/>
      <c r="F233" s="162" t="e" cm="1">
        <f t="array" ref="F233">_xlfn.IFS(D233="Tech Bachelor - Still to be hired",5700,D233="Master - Still to be hired",8000,D233="Master in Eng - Still to be hired",8700,D233="PhD - Still to be hired",10500,D233="Tech Bachelor",5700,D233="Master",8000,D233="Master in Eng",8700,D233="PhD",10500)</f>
        <v>#N/A</v>
      </c>
      <c r="G233" s="23"/>
      <c r="H233" s="24" t="e">
        <f>'Cost Input'!$F233*'Cost Input'!$G233</f>
        <v>#N/A</v>
      </c>
      <c r="I233" s="23"/>
      <c r="J233" s="24" t="e">
        <f>'Cost Input'!$F233*'Cost Input'!$I233</f>
        <v>#N/A</v>
      </c>
      <c r="K233" s="25">
        <f>'Cost Input'!$G233+'Cost Input'!$I233</f>
        <v>0</v>
      </c>
      <c r="L233" s="26" t="e">
        <f>'Cost Input'!$H233+'Cost Input'!$J233</f>
        <v>#N/A</v>
      </c>
      <c r="M233" s="27"/>
      <c r="N233" s="27"/>
      <c r="O233" s="28">
        <f>'Cost Input'!$M233+'Cost Input'!$N233</f>
        <v>0</v>
      </c>
      <c r="P233" s="29"/>
      <c r="Q233" s="29"/>
      <c r="R233" s="1"/>
      <c r="S233" s="1"/>
      <c r="T233" s="1"/>
      <c r="U233" s="1"/>
      <c r="V233" s="1"/>
      <c r="W233" s="1"/>
      <c r="X233" s="1"/>
      <c r="Y233" s="1"/>
      <c r="Z233" s="1"/>
    </row>
    <row r="234" spans="1:26" ht="14.25" customHeight="1">
      <c r="A234" s="20"/>
      <c r="B234" s="21"/>
      <c r="C234" s="21"/>
      <c r="D234" s="22"/>
      <c r="E234" s="21"/>
      <c r="F234" s="162" t="e" cm="1">
        <f t="array" ref="F234">_xlfn.IFS(D234="Tech Bachelor - Still to be hired",5700,D234="Master - Still to be hired",8000,D234="Master in Eng - Still to be hired",8700,D234="PhD - Still to be hired",10500,D234="Tech Bachelor",5700,D234="Master",8000,D234="Master in Eng",8700,D234="PhD",10500)</f>
        <v>#N/A</v>
      </c>
      <c r="G234" s="23"/>
      <c r="H234" s="24" t="e">
        <f>'Cost Input'!$F234*'Cost Input'!$G234</f>
        <v>#N/A</v>
      </c>
      <c r="I234" s="23"/>
      <c r="J234" s="24" t="e">
        <f>'Cost Input'!$F234*'Cost Input'!$I234</f>
        <v>#N/A</v>
      </c>
      <c r="K234" s="25">
        <f>'Cost Input'!$G234+'Cost Input'!$I234</f>
        <v>0</v>
      </c>
      <c r="L234" s="26" t="e">
        <f>'Cost Input'!$H234+'Cost Input'!$J234</f>
        <v>#N/A</v>
      </c>
      <c r="M234" s="27"/>
      <c r="N234" s="27"/>
      <c r="O234" s="28">
        <f>'Cost Input'!$M234+'Cost Input'!$N234</f>
        <v>0</v>
      </c>
      <c r="P234" s="29"/>
      <c r="Q234" s="29"/>
      <c r="R234" s="1"/>
      <c r="S234" s="1"/>
      <c r="T234" s="1"/>
      <c r="U234" s="1"/>
      <c r="V234" s="1"/>
      <c r="W234" s="1"/>
      <c r="X234" s="1"/>
      <c r="Y234" s="1"/>
      <c r="Z234" s="1"/>
    </row>
    <row r="235" spans="1:26" ht="14.25" customHeight="1">
      <c r="A235" s="20"/>
      <c r="B235" s="21"/>
      <c r="C235" s="21"/>
      <c r="D235" s="22"/>
      <c r="E235" s="21"/>
      <c r="F235" s="162" t="e" cm="1">
        <f t="array" ref="F235">_xlfn.IFS(D235="Tech Bachelor - Still to be hired",5700,D235="Master - Still to be hired",8000,D235="Master in Eng - Still to be hired",8700,D235="PhD - Still to be hired",10500,D235="Tech Bachelor",5700,D235="Master",8000,D235="Master in Eng",8700,D235="PhD",10500)</f>
        <v>#N/A</v>
      </c>
      <c r="G235" s="23"/>
      <c r="H235" s="24" t="e">
        <f>'Cost Input'!$F235*'Cost Input'!$G235</f>
        <v>#N/A</v>
      </c>
      <c r="I235" s="23"/>
      <c r="J235" s="24" t="e">
        <f>'Cost Input'!$F235*'Cost Input'!$I235</f>
        <v>#N/A</v>
      </c>
      <c r="K235" s="25">
        <f>'Cost Input'!$G235+'Cost Input'!$I235</f>
        <v>0</v>
      </c>
      <c r="L235" s="26" t="e">
        <f>'Cost Input'!$H235+'Cost Input'!$J235</f>
        <v>#N/A</v>
      </c>
      <c r="M235" s="27"/>
      <c r="N235" s="27"/>
      <c r="O235" s="28">
        <f>'Cost Input'!$M235+'Cost Input'!$N235</f>
        <v>0</v>
      </c>
      <c r="P235" s="29"/>
      <c r="Q235" s="29"/>
      <c r="R235" s="1"/>
      <c r="S235" s="1"/>
      <c r="T235" s="1"/>
      <c r="U235" s="1"/>
      <c r="V235" s="1"/>
      <c r="W235" s="1"/>
      <c r="X235" s="1"/>
      <c r="Y235" s="1"/>
      <c r="Z235" s="1"/>
    </row>
    <row r="236" spans="1:26" ht="14.25" customHeight="1">
      <c r="A236" s="20"/>
      <c r="B236" s="21"/>
      <c r="C236" s="21"/>
      <c r="D236" s="22"/>
      <c r="E236" s="21"/>
      <c r="F236" s="162" t="e" cm="1">
        <f t="array" ref="F236">_xlfn.IFS(D236="Tech Bachelor - Still to be hired",5700,D236="Master - Still to be hired",8000,D236="Master in Eng - Still to be hired",8700,D236="PhD - Still to be hired",10500,D236="Tech Bachelor",5700,D236="Master",8000,D236="Master in Eng",8700,D236="PhD",10500)</f>
        <v>#N/A</v>
      </c>
      <c r="G236" s="23"/>
      <c r="H236" s="24" t="e">
        <f>'Cost Input'!$F236*'Cost Input'!$G236</f>
        <v>#N/A</v>
      </c>
      <c r="I236" s="23"/>
      <c r="J236" s="24" t="e">
        <f>'Cost Input'!$F236*'Cost Input'!$I236</f>
        <v>#N/A</v>
      </c>
      <c r="K236" s="25">
        <f>'Cost Input'!$G236+'Cost Input'!$I236</f>
        <v>0</v>
      </c>
      <c r="L236" s="26" t="e">
        <f>'Cost Input'!$H236+'Cost Input'!$J236</f>
        <v>#N/A</v>
      </c>
      <c r="M236" s="27"/>
      <c r="N236" s="27"/>
      <c r="O236" s="28">
        <f>'Cost Input'!$M236+'Cost Input'!$N236</f>
        <v>0</v>
      </c>
      <c r="P236" s="29"/>
      <c r="Q236" s="29"/>
      <c r="R236" s="1"/>
      <c r="S236" s="1"/>
      <c r="T236" s="1"/>
      <c r="U236" s="1"/>
      <c r="V236" s="1"/>
      <c r="W236" s="1"/>
      <c r="X236" s="1"/>
      <c r="Y236" s="1"/>
      <c r="Z236" s="1"/>
    </row>
    <row r="237" spans="1:26" ht="14.25" customHeight="1">
      <c r="A237" s="20"/>
      <c r="B237" s="21"/>
      <c r="C237" s="21"/>
      <c r="D237" s="22"/>
      <c r="E237" s="21"/>
      <c r="F237" s="162" t="e" cm="1">
        <f t="array" ref="F237">_xlfn.IFS(D237="Tech Bachelor - Still to be hired",5700,D237="Master - Still to be hired",8000,D237="Master in Eng - Still to be hired",8700,D237="PhD - Still to be hired",10500,D237="Tech Bachelor",5700,D237="Master",8000,D237="Master in Eng",8700,D237="PhD",10500)</f>
        <v>#N/A</v>
      </c>
      <c r="G237" s="23"/>
      <c r="H237" s="24" t="e">
        <f>'Cost Input'!$F237*'Cost Input'!$G237</f>
        <v>#N/A</v>
      </c>
      <c r="I237" s="23"/>
      <c r="J237" s="24" t="e">
        <f>'Cost Input'!$F237*'Cost Input'!$I237</f>
        <v>#N/A</v>
      </c>
      <c r="K237" s="25">
        <f>'Cost Input'!$G237+'Cost Input'!$I237</f>
        <v>0</v>
      </c>
      <c r="L237" s="26" t="e">
        <f>'Cost Input'!$H237+'Cost Input'!$J237</f>
        <v>#N/A</v>
      </c>
      <c r="M237" s="27"/>
      <c r="N237" s="27"/>
      <c r="O237" s="28">
        <f>'Cost Input'!$M237+'Cost Input'!$N237</f>
        <v>0</v>
      </c>
      <c r="P237" s="29"/>
      <c r="Q237" s="29"/>
      <c r="R237" s="1"/>
      <c r="S237" s="1"/>
      <c r="T237" s="1"/>
      <c r="U237" s="1"/>
      <c r="V237" s="1"/>
      <c r="W237" s="1"/>
      <c r="X237" s="1"/>
      <c r="Y237" s="1"/>
      <c r="Z237" s="1"/>
    </row>
    <row r="238" spans="1:26" ht="14.25" customHeight="1">
      <c r="A238" s="20"/>
      <c r="B238" s="21"/>
      <c r="C238" s="21"/>
      <c r="D238" s="22"/>
      <c r="E238" s="21"/>
      <c r="F238" s="162" t="e" cm="1">
        <f t="array" ref="F238">_xlfn.IFS(D238="Tech Bachelor - Still to be hired",5700,D238="Master - Still to be hired",8000,D238="Master in Eng - Still to be hired",8700,D238="PhD - Still to be hired",10500,D238="Tech Bachelor",5700,D238="Master",8000,D238="Master in Eng",8700,D238="PhD",10500)</f>
        <v>#N/A</v>
      </c>
      <c r="G238" s="23"/>
      <c r="H238" s="24" t="e">
        <f>'Cost Input'!$F238*'Cost Input'!$G238</f>
        <v>#N/A</v>
      </c>
      <c r="I238" s="23"/>
      <c r="J238" s="24" t="e">
        <f>'Cost Input'!$F238*'Cost Input'!$I238</f>
        <v>#N/A</v>
      </c>
      <c r="K238" s="25">
        <f>'Cost Input'!$G238+'Cost Input'!$I238</f>
        <v>0</v>
      </c>
      <c r="L238" s="26" t="e">
        <f>'Cost Input'!$H238+'Cost Input'!$J238</f>
        <v>#N/A</v>
      </c>
      <c r="M238" s="27"/>
      <c r="N238" s="27"/>
      <c r="O238" s="28">
        <f>'Cost Input'!$M238+'Cost Input'!$N238</f>
        <v>0</v>
      </c>
      <c r="P238" s="29"/>
      <c r="Q238" s="29"/>
      <c r="R238" s="1"/>
      <c r="S238" s="1"/>
      <c r="T238" s="1"/>
      <c r="U238" s="1"/>
      <c r="V238" s="1"/>
      <c r="W238" s="1"/>
      <c r="X238" s="1"/>
      <c r="Y238" s="1"/>
      <c r="Z238" s="1"/>
    </row>
    <row r="239" spans="1:26" ht="14.25" customHeight="1">
      <c r="A239" s="20"/>
      <c r="B239" s="21"/>
      <c r="C239" s="21"/>
      <c r="D239" s="22"/>
      <c r="E239" s="21"/>
      <c r="F239" s="162" t="e" cm="1">
        <f t="array" ref="F239">_xlfn.IFS(D239="Tech Bachelor - Still to be hired",5700,D239="Master - Still to be hired",8000,D239="Master in Eng - Still to be hired",8700,D239="PhD - Still to be hired",10500,D239="Tech Bachelor",5700,D239="Master",8000,D239="Master in Eng",8700,D239="PhD",10500)</f>
        <v>#N/A</v>
      </c>
      <c r="G239" s="23"/>
      <c r="H239" s="24" t="e">
        <f>'Cost Input'!$F239*'Cost Input'!$G239</f>
        <v>#N/A</v>
      </c>
      <c r="I239" s="23"/>
      <c r="J239" s="24" t="e">
        <f>'Cost Input'!$F239*'Cost Input'!$I239</f>
        <v>#N/A</v>
      </c>
      <c r="K239" s="25">
        <f>'Cost Input'!$G239+'Cost Input'!$I239</f>
        <v>0</v>
      </c>
      <c r="L239" s="26" t="e">
        <f>'Cost Input'!$H239+'Cost Input'!$J239</f>
        <v>#N/A</v>
      </c>
      <c r="M239" s="27"/>
      <c r="N239" s="27"/>
      <c r="O239" s="28">
        <f>'Cost Input'!$M239+'Cost Input'!$N239</f>
        <v>0</v>
      </c>
      <c r="P239" s="29"/>
      <c r="Q239" s="29"/>
      <c r="R239" s="1"/>
      <c r="S239" s="1"/>
      <c r="T239" s="1"/>
      <c r="U239" s="1"/>
      <c r="V239" s="1"/>
      <c r="W239" s="1"/>
      <c r="X239" s="1"/>
      <c r="Y239" s="1"/>
      <c r="Z239" s="1"/>
    </row>
    <row r="240" spans="1:26" ht="14.25" customHeight="1">
      <c r="A240" s="20"/>
      <c r="B240" s="21"/>
      <c r="C240" s="21"/>
      <c r="D240" s="22"/>
      <c r="E240" s="21"/>
      <c r="F240" s="162" t="e" cm="1">
        <f t="array" ref="F240">_xlfn.IFS(D240="Tech Bachelor - Still to be hired",5700,D240="Master - Still to be hired",8000,D240="Master in Eng - Still to be hired",8700,D240="PhD - Still to be hired",10500,D240="Tech Bachelor",5700,D240="Master",8000,D240="Master in Eng",8700,D240="PhD",10500)</f>
        <v>#N/A</v>
      </c>
      <c r="G240" s="23"/>
      <c r="H240" s="24" t="e">
        <f>'Cost Input'!$F240*'Cost Input'!$G240</f>
        <v>#N/A</v>
      </c>
      <c r="I240" s="23"/>
      <c r="J240" s="24" t="e">
        <f>'Cost Input'!$F240*'Cost Input'!$I240</f>
        <v>#N/A</v>
      </c>
      <c r="K240" s="25">
        <f>'Cost Input'!$G240+'Cost Input'!$I240</f>
        <v>0</v>
      </c>
      <c r="L240" s="26" t="e">
        <f>'Cost Input'!$H240+'Cost Input'!$J240</f>
        <v>#N/A</v>
      </c>
      <c r="M240" s="27"/>
      <c r="N240" s="27"/>
      <c r="O240" s="28">
        <f>'Cost Input'!$M240+'Cost Input'!$N240</f>
        <v>0</v>
      </c>
      <c r="P240" s="29"/>
      <c r="Q240" s="29"/>
      <c r="R240" s="1"/>
      <c r="S240" s="1"/>
      <c r="T240" s="1"/>
      <c r="U240" s="1"/>
      <c r="V240" s="1"/>
      <c r="W240" s="1"/>
      <c r="X240" s="1"/>
      <c r="Y240" s="1"/>
      <c r="Z240" s="1"/>
    </row>
    <row r="241" spans="1:26" ht="14.25" customHeight="1">
      <c r="A241" s="20"/>
      <c r="B241" s="21"/>
      <c r="C241" s="21"/>
      <c r="D241" s="22"/>
      <c r="E241" s="21"/>
      <c r="F241" s="162" t="e" cm="1">
        <f t="array" ref="F241">_xlfn.IFS(D241="Tech Bachelor - Still to be hired",5700,D241="Master - Still to be hired",8000,D241="Master in Eng - Still to be hired",8700,D241="PhD - Still to be hired",10500,D241="Tech Bachelor",5700,D241="Master",8000,D241="Master in Eng",8700,D241="PhD",10500)</f>
        <v>#N/A</v>
      </c>
      <c r="G241" s="23"/>
      <c r="H241" s="24" t="e">
        <f>'Cost Input'!$F241*'Cost Input'!$G241</f>
        <v>#N/A</v>
      </c>
      <c r="I241" s="23"/>
      <c r="J241" s="24" t="e">
        <f>'Cost Input'!$F241*'Cost Input'!$I241</f>
        <v>#N/A</v>
      </c>
      <c r="K241" s="25">
        <f>'Cost Input'!$G241+'Cost Input'!$I241</f>
        <v>0</v>
      </c>
      <c r="L241" s="26" t="e">
        <f>'Cost Input'!$H241+'Cost Input'!$J241</f>
        <v>#N/A</v>
      </c>
      <c r="M241" s="27"/>
      <c r="N241" s="27"/>
      <c r="O241" s="28">
        <f>'Cost Input'!$M241+'Cost Input'!$N241</f>
        <v>0</v>
      </c>
      <c r="P241" s="29"/>
      <c r="Q241" s="29"/>
      <c r="R241" s="1"/>
      <c r="S241" s="1"/>
      <c r="T241" s="1"/>
      <c r="U241" s="1"/>
      <c r="V241" s="1"/>
      <c r="W241" s="1"/>
      <c r="X241" s="1"/>
      <c r="Y241" s="1"/>
      <c r="Z241" s="1"/>
    </row>
    <row r="242" spans="1:26" ht="14.25" customHeight="1">
      <c r="A242" s="20"/>
      <c r="B242" s="21"/>
      <c r="C242" s="21"/>
      <c r="D242" s="22"/>
      <c r="E242" s="21"/>
      <c r="F242" s="162" t="e" cm="1">
        <f t="array" ref="F242">_xlfn.IFS(D242="Tech Bachelor - Still to be hired",5700,D242="Master - Still to be hired",8000,D242="Master in Eng - Still to be hired",8700,D242="PhD - Still to be hired",10500,D242="Tech Bachelor",5700,D242="Master",8000,D242="Master in Eng",8700,D242="PhD",10500)</f>
        <v>#N/A</v>
      </c>
      <c r="G242" s="23"/>
      <c r="H242" s="24" t="e">
        <f>'Cost Input'!$F242*'Cost Input'!$G242</f>
        <v>#N/A</v>
      </c>
      <c r="I242" s="23"/>
      <c r="J242" s="24" t="e">
        <f>'Cost Input'!$F242*'Cost Input'!$I242</f>
        <v>#N/A</v>
      </c>
      <c r="K242" s="25">
        <f>'Cost Input'!$G242+'Cost Input'!$I242</f>
        <v>0</v>
      </c>
      <c r="L242" s="26" t="e">
        <f>'Cost Input'!$H242+'Cost Input'!$J242</f>
        <v>#N/A</v>
      </c>
      <c r="M242" s="27"/>
      <c r="N242" s="27"/>
      <c r="O242" s="28">
        <f>'Cost Input'!$M242+'Cost Input'!$N242</f>
        <v>0</v>
      </c>
      <c r="P242" s="29"/>
      <c r="Q242" s="29"/>
      <c r="R242" s="1"/>
      <c r="S242" s="1"/>
      <c r="T242" s="1"/>
      <c r="U242" s="1"/>
      <c r="V242" s="1"/>
      <c r="W242" s="1"/>
      <c r="X242" s="1"/>
      <c r="Y242" s="1"/>
      <c r="Z242" s="1"/>
    </row>
    <row r="243" spans="1:26" ht="14.25" customHeight="1">
      <c r="A243" s="20"/>
      <c r="B243" s="21"/>
      <c r="C243" s="21"/>
      <c r="D243" s="22"/>
      <c r="E243" s="21"/>
      <c r="F243" s="162" t="e" cm="1">
        <f t="array" ref="F243">_xlfn.IFS(D243="Tech Bachelor - Still to be hired",5700,D243="Master - Still to be hired",8000,D243="Master in Eng - Still to be hired",8700,D243="PhD - Still to be hired",10500,D243="Tech Bachelor",5700,D243="Master",8000,D243="Master in Eng",8700,D243="PhD",10500)</f>
        <v>#N/A</v>
      </c>
      <c r="G243" s="23"/>
      <c r="H243" s="24" t="e">
        <f>'Cost Input'!$F243*'Cost Input'!$G243</f>
        <v>#N/A</v>
      </c>
      <c r="I243" s="23"/>
      <c r="J243" s="24" t="e">
        <f>'Cost Input'!$F243*'Cost Input'!$I243</f>
        <v>#N/A</v>
      </c>
      <c r="K243" s="25">
        <f>'Cost Input'!$G243+'Cost Input'!$I243</f>
        <v>0</v>
      </c>
      <c r="L243" s="26" t="e">
        <f>'Cost Input'!$H243+'Cost Input'!$J243</f>
        <v>#N/A</v>
      </c>
      <c r="M243" s="27"/>
      <c r="N243" s="27"/>
      <c r="O243" s="28">
        <f>'Cost Input'!$M243+'Cost Input'!$N243</f>
        <v>0</v>
      </c>
      <c r="P243" s="29"/>
      <c r="Q243" s="29"/>
      <c r="R243" s="1"/>
      <c r="S243" s="1"/>
      <c r="T243" s="1"/>
      <c r="U243" s="1"/>
      <c r="V243" s="1"/>
      <c r="W243" s="1"/>
      <c r="X243" s="1"/>
      <c r="Y243" s="1"/>
      <c r="Z243" s="1"/>
    </row>
    <row r="244" spans="1:26" ht="14.25" customHeight="1">
      <c r="A244" s="20"/>
      <c r="B244" s="21"/>
      <c r="C244" s="21"/>
      <c r="D244" s="22"/>
      <c r="E244" s="21"/>
      <c r="F244" s="162" t="e" cm="1">
        <f t="array" ref="F244">_xlfn.IFS(D244="Tech Bachelor - Still to be hired",5700,D244="Master - Still to be hired",8000,D244="Master in Eng - Still to be hired",8700,D244="PhD - Still to be hired",10500,D244="Tech Bachelor",5700,D244="Master",8000,D244="Master in Eng",8700,D244="PhD",10500)</f>
        <v>#N/A</v>
      </c>
      <c r="G244" s="23"/>
      <c r="H244" s="24" t="e">
        <f>'Cost Input'!$F244*'Cost Input'!$G244</f>
        <v>#N/A</v>
      </c>
      <c r="I244" s="23"/>
      <c r="J244" s="24" t="e">
        <f>'Cost Input'!$F244*'Cost Input'!$I244</f>
        <v>#N/A</v>
      </c>
      <c r="K244" s="25">
        <f>'Cost Input'!$G244+'Cost Input'!$I244</f>
        <v>0</v>
      </c>
      <c r="L244" s="26" t="e">
        <f>'Cost Input'!$H244+'Cost Input'!$J244</f>
        <v>#N/A</v>
      </c>
      <c r="M244" s="27"/>
      <c r="N244" s="27"/>
      <c r="O244" s="28">
        <f>'Cost Input'!$M244+'Cost Input'!$N244</f>
        <v>0</v>
      </c>
      <c r="P244" s="29"/>
      <c r="Q244" s="29"/>
      <c r="R244" s="1"/>
      <c r="S244" s="1"/>
      <c r="T244" s="1"/>
      <c r="U244" s="1"/>
      <c r="V244" s="1"/>
      <c r="W244" s="1"/>
      <c r="X244" s="1"/>
      <c r="Y244" s="1"/>
      <c r="Z244" s="1"/>
    </row>
    <row r="245" spans="1:26" ht="14.25" customHeight="1">
      <c r="A245" s="20"/>
      <c r="B245" s="21"/>
      <c r="C245" s="21"/>
      <c r="D245" s="22"/>
      <c r="E245" s="21"/>
      <c r="F245" s="162" t="e" cm="1">
        <f t="array" ref="F245">_xlfn.IFS(D245="Tech Bachelor - Still to be hired",5700,D245="Master - Still to be hired",8000,D245="Master in Eng - Still to be hired",8700,D245="PhD - Still to be hired",10500,D245="Tech Bachelor",5700,D245="Master",8000,D245="Master in Eng",8700,D245="PhD",10500)</f>
        <v>#N/A</v>
      </c>
      <c r="G245" s="23"/>
      <c r="H245" s="24" t="e">
        <f>'Cost Input'!$F245*'Cost Input'!$G245</f>
        <v>#N/A</v>
      </c>
      <c r="I245" s="23"/>
      <c r="J245" s="24" t="e">
        <f>'Cost Input'!$F245*'Cost Input'!$I245</f>
        <v>#N/A</v>
      </c>
      <c r="K245" s="25">
        <f>'Cost Input'!$G245+'Cost Input'!$I245</f>
        <v>0</v>
      </c>
      <c r="L245" s="26" t="e">
        <f>'Cost Input'!$H245+'Cost Input'!$J245</f>
        <v>#N/A</v>
      </c>
      <c r="M245" s="27"/>
      <c r="N245" s="27"/>
      <c r="O245" s="28">
        <f>'Cost Input'!$M245+'Cost Input'!$N245</f>
        <v>0</v>
      </c>
      <c r="P245" s="29"/>
      <c r="Q245" s="29"/>
      <c r="R245" s="1"/>
      <c r="S245" s="1"/>
      <c r="T245" s="1"/>
      <c r="U245" s="1"/>
      <c r="V245" s="1"/>
      <c r="W245" s="1"/>
      <c r="X245" s="1"/>
      <c r="Y245" s="1"/>
      <c r="Z245" s="1"/>
    </row>
    <row r="246" spans="1:26" ht="14.25" customHeight="1">
      <c r="A246" s="20"/>
      <c r="B246" s="21"/>
      <c r="C246" s="21"/>
      <c r="D246" s="22"/>
      <c r="E246" s="21"/>
      <c r="F246" s="162" t="e" cm="1">
        <f t="array" ref="F246">_xlfn.IFS(D246="Tech Bachelor - Still to be hired",5700,D246="Master - Still to be hired",8000,D246="Master in Eng - Still to be hired",8700,D246="PhD - Still to be hired",10500,D246="Tech Bachelor",5700,D246="Master",8000,D246="Master in Eng",8700,D246="PhD",10500)</f>
        <v>#N/A</v>
      </c>
      <c r="G246" s="23"/>
      <c r="H246" s="24" t="e">
        <f>'Cost Input'!$F246*'Cost Input'!$G246</f>
        <v>#N/A</v>
      </c>
      <c r="I246" s="23"/>
      <c r="J246" s="24" t="e">
        <f>'Cost Input'!$F246*'Cost Input'!$I246</f>
        <v>#N/A</v>
      </c>
      <c r="K246" s="25">
        <f>'Cost Input'!$G246+'Cost Input'!$I246</f>
        <v>0</v>
      </c>
      <c r="L246" s="26" t="e">
        <f>'Cost Input'!$H246+'Cost Input'!$J246</f>
        <v>#N/A</v>
      </c>
      <c r="M246" s="27"/>
      <c r="N246" s="27"/>
      <c r="O246" s="28">
        <f>'Cost Input'!$M246+'Cost Input'!$N246</f>
        <v>0</v>
      </c>
      <c r="P246" s="29"/>
      <c r="Q246" s="29"/>
      <c r="R246" s="1"/>
      <c r="S246" s="1"/>
      <c r="T246" s="1"/>
      <c r="U246" s="1"/>
      <c r="V246" s="1"/>
      <c r="W246" s="1"/>
      <c r="X246" s="1"/>
      <c r="Y246" s="1"/>
      <c r="Z246" s="1"/>
    </row>
    <row r="247" spans="1:26" ht="14.25" customHeight="1">
      <c r="A247" s="20"/>
      <c r="B247" s="21"/>
      <c r="C247" s="21"/>
      <c r="D247" s="22"/>
      <c r="E247" s="21"/>
      <c r="F247" s="162" t="e" cm="1">
        <f t="array" ref="F247">_xlfn.IFS(D247="Tech Bachelor - Still to be hired",5700,D247="Master - Still to be hired",8000,D247="Master in Eng - Still to be hired",8700,D247="PhD - Still to be hired",10500,D247="Tech Bachelor",5700,D247="Master",8000,D247="Master in Eng",8700,D247="PhD",10500)</f>
        <v>#N/A</v>
      </c>
      <c r="G247" s="23"/>
      <c r="H247" s="24" t="e">
        <f>'Cost Input'!$F247*'Cost Input'!$G247</f>
        <v>#N/A</v>
      </c>
      <c r="I247" s="23"/>
      <c r="J247" s="24" t="e">
        <f>'Cost Input'!$F247*'Cost Input'!$I247</f>
        <v>#N/A</v>
      </c>
      <c r="K247" s="25">
        <f>'Cost Input'!$G247+'Cost Input'!$I247</f>
        <v>0</v>
      </c>
      <c r="L247" s="26" t="e">
        <f>'Cost Input'!$H247+'Cost Input'!$J247</f>
        <v>#N/A</v>
      </c>
      <c r="M247" s="27"/>
      <c r="N247" s="27"/>
      <c r="O247" s="28">
        <f>'Cost Input'!$M247+'Cost Input'!$N247</f>
        <v>0</v>
      </c>
      <c r="P247" s="29"/>
      <c r="Q247" s="29"/>
      <c r="R247" s="1"/>
      <c r="S247" s="1"/>
      <c r="T247" s="1"/>
      <c r="U247" s="1"/>
      <c r="V247" s="1"/>
      <c r="W247" s="1"/>
      <c r="X247" s="1"/>
      <c r="Y247" s="1"/>
      <c r="Z247" s="1"/>
    </row>
    <row r="248" spans="1:26" ht="14.25" customHeight="1">
      <c r="A248" s="20"/>
      <c r="B248" s="21"/>
      <c r="C248" s="21"/>
      <c r="D248" s="22"/>
      <c r="E248" s="21"/>
      <c r="F248" s="162" t="e" cm="1">
        <f t="array" ref="F248">_xlfn.IFS(D248="Tech Bachelor - Still to be hired",5700,D248="Master - Still to be hired",8000,D248="Master in Eng - Still to be hired",8700,D248="PhD - Still to be hired",10500,D248="Tech Bachelor",5700,D248="Master",8000,D248="Master in Eng",8700,D248="PhD",10500)</f>
        <v>#N/A</v>
      </c>
      <c r="G248" s="23"/>
      <c r="H248" s="24" t="e">
        <f>'Cost Input'!$F248*'Cost Input'!$G248</f>
        <v>#N/A</v>
      </c>
      <c r="I248" s="23"/>
      <c r="J248" s="24" t="e">
        <f>'Cost Input'!$F248*'Cost Input'!$I248</f>
        <v>#N/A</v>
      </c>
      <c r="K248" s="25">
        <f>'Cost Input'!$G248+'Cost Input'!$I248</f>
        <v>0</v>
      </c>
      <c r="L248" s="26" t="e">
        <f>'Cost Input'!$H248+'Cost Input'!$J248</f>
        <v>#N/A</v>
      </c>
      <c r="M248" s="27"/>
      <c r="N248" s="27"/>
      <c r="O248" s="28">
        <f>'Cost Input'!$M248+'Cost Input'!$N248</f>
        <v>0</v>
      </c>
      <c r="P248" s="29"/>
      <c r="Q248" s="29"/>
      <c r="R248" s="1"/>
      <c r="S248" s="1"/>
      <c r="T248" s="1"/>
      <c r="U248" s="1"/>
      <c r="V248" s="1"/>
      <c r="W248" s="1"/>
      <c r="X248" s="1"/>
      <c r="Y248" s="1"/>
      <c r="Z248" s="1"/>
    </row>
    <row r="249" spans="1:26" ht="14.25" customHeight="1">
      <c r="A249" s="20"/>
      <c r="B249" s="21"/>
      <c r="C249" s="21"/>
      <c r="D249" s="22"/>
      <c r="E249" s="21"/>
      <c r="F249" s="162" t="e" cm="1">
        <f t="array" ref="F249">_xlfn.IFS(D249="Tech Bachelor - Still to be hired",5700,D249="Master - Still to be hired",8000,D249="Master in Eng - Still to be hired",8700,D249="PhD - Still to be hired",10500,D249="Tech Bachelor",5700,D249="Master",8000,D249="Master in Eng",8700,D249="PhD",10500)</f>
        <v>#N/A</v>
      </c>
      <c r="G249" s="23"/>
      <c r="H249" s="24" t="e">
        <f>'Cost Input'!$F249*'Cost Input'!$G249</f>
        <v>#N/A</v>
      </c>
      <c r="I249" s="23"/>
      <c r="J249" s="24" t="e">
        <f>'Cost Input'!$F249*'Cost Input'!$I249</f>
        <v>#N/A</v>
      </c>
      <c r="K249" s="25">
        <f>'Cost Input'!$G249+'Cost Input'!$I249</f>
        <v>0</v>
      </c>
      <c r="L249" s="26" t="e">
        <f>'Cost Input'!$H249+'Cost Input'!$J249</f>
        <v>#N/A</v>
      </c>
      <c r="M249" s="27"/>
      <c r="N249" s="27"/>
      <c r="O249" s="28">
        <f>'Cost Input'!$M249+'Cost Input'!$N249</f>
        <v>0</v>
      </c>
      <c r="P249" s="29"/>
      <c r="Q249" s="29"/>
      <c r="R249" s="1"/>
      <c r="S249" s="1"/>
      <c r="T249" s="1"/>
      <c r="U249" s="1"/>
      <c r="V249" s="1"/>
      <c r="W249" s="1"/>
      <c r="X249" s="1"/>
      <c r="Y249" s="1"/>
      <c r="Z249" s="1"/>
    </row>
    <row r="250" spans="1:26" ht="14.25" customHeight="1">
      <c r="A250" s="20"/>
      <c r="B250" s="21"/>
      <c r="C250" s="21"/>
      <c r="D250" s="22"/>
      <c r="E250" s="21"/>
      <c r="F250" s="162" t="e" cm="1">
        <f t="array" ref="F250">_xlfn.IFS(D250="Tech Bachelor - Still to be hired",5700,D250="Master - Still to be hired",8000,D250="Master in Eng - Still to be hired",8700,D250="PhD - Still to be hired",10500,D250="Tech Bachelor",5700,D250="Master",8000,D250="Master in Eng",8700,D250="PhD",10500)</f>
        <v>#N/A</v>
      </c>
      <c r="G250" s="23"/>
      <c r="H250" s="24" t="e">
        <f>'Cost Input'!$F250*'Cost Input'!$G250</f>
        <v>#N/A</v>
      </c>
      <c r="I250" s="23"/>
      <c r="J250" s="24" t="e">
        <f>'Cost Input'!$F250*'Cost Input'!$I250</f>
        <v>#N/A</v>
      </c>
      <c r="K250" s="25">
        <f>'Cost Input'!$G250+'Cost Input'!$I250</f>
        <v>0</v>
      </c>
      <c r="L250" s="26" t="e">
        <f>'Cost Input'!$H250+'Cost Input'!$J250</f>
        <v>#N/A</v>
      </c>
      <c r="M250" s="27"/>
      <c r="N250" s="27"/>
      <c r="O250" s="28">
        <f>'Cost Input'!$M250+'Cost Input'!$N250</f>
        <v>0</v>
      </c>
      <c r="P250" s="29"/>
      <c r="Q250" s="29"/>
      <c r="R250" s="1"/>
      <c r="S250" s="1"/>
      <c r="T250" s="1"/>
      <c r="U250" s="1"/>
      <c r="V250" s="1"/>
      <c r="W250" s="1"/>
      <c r="X250" s="1"/>
      <c r="Y250" s="1"/>
      <c r="Z250" s="1"/>
    </row>
    <row r="251" spans="1:26" ht="14.25" customHeight="1">
      <c r="A251" s="20"/>
      <c r="B251" s="21"/>
      <c r="C251" s="21"/>
      <c r="D251" s="22"/>
      <c r="E251" s="21"/>
      <c r="F251" s="162" t="e" cm="1">
        <f t="array" ref="F251">_xlfn.IFS(D251="Tech Bachelor - Still to be hired",5700,D251="Master - Still to be hired",8000,D251="Master in Eng - Still to be hired",8700,D251="PhD - Still to be hired",10500,D251="Tech Bachelor",5700,D251="Master",8000,D251="Master in Eng",8700,D251="PhD",10500)</f>
        <v>#N/A</v>
      </c>
      <c r="G251" s="23"/>
      <c r="H251" s="24" t="e">
        <f>'Cost Input'!$F251*'Cost Input'!$G251</f>
        <v>#N/A</v>
      </c>
      <c r="I251" s="23"/>
      <c r="J251" s="24" t="e">
        <f>'Cost Input'!$F251*'Cost Input'!$I251</f>
        <v>#N/A</v>
      </c>
      <c r="K251" s="25">
        <f>'Cost Input'!$G251+'Cost Input'!$I251</f>
        <v>0</v>
      </c>
      <c r="L251" s="26" t="e">
        <f>'Cost Input'!$H251+'Cost Input'!$J251</f>
        <v>#N/A</v>
      </c>
      <c r="M251" s="27"/>
      <c r="N251" s="27"/>
      <c r="O251" s="28">
        <f>'Cost Input'!$M251+'Cost Input'!$N251</f>
        <v>0</v>
      </c>
      <c r="P251" s="29"/>
      <c r="Q251" s="29"/>
      <c r="R251" s="1"/>
      <c r="S251" s="1"/>
      <c r="T251" s="1"/>
      <c r="U251" s="1"/>
      <c r="V251" s="1"/>
      <c r="W251" s="1"/>
      <c r="X251" s="1"/>
      <c r="Y251" s="1"/>
      <c r="Z251" s="1"/>
    </row>
    <row r="252" spans="1:26" ht="14.25" customHeight="1">
      <c r="A252" s="20"/>
      <c r="B252" s="21"/>
      <c r="C252" s="21"/>
      <c r="D252" s="22"/>
      <c r="E252" s="21"/>
      <c r="F252" s="162" t="e" cm="1">
        <f t="array" ref="F252">_xlfn.IFS(D252="Tech Bachelor - Still to be hired",5700,D252="Master - Still to be hired",8000,D252="Master in Eng - Still to be hired",8700,D252="PhD - Still to be hired",10500,D252="Tech Bachelor",5700,D252="Master",8000,D252="Master in Eng",8700,D252="PhD",10500)</f>
        <v>#N/A</v>
      </c>
      <c r="G252" s="23"/>
      <c r="H252" s="24" t="e">
        <f>'Cost Input'!$F252*'Cost Input'!$G252</f>
        <v>#N/A</v>
      </c>
      <c r="I252" s="23"/>
      <c r="J252" s="24" t="e">
        <f>'Cost Input'!$F252*'Cost Input'!$I252</f>
        <v>#N/A</v>
      </c>
      <c r="K252" s="25">
        <f>'Cost Input'!$G252+'Cost Input'!$I252</f>
        <v>0</v>
      </c>
      <c r="L252" s="26" t="e">
        <f>'Cost Input'!$H252+'Cost Input'!$J252</f>
        <v>#N/A</v>
      </c>
      <c r="M252" s="27"/>
      <c r="N252" s="27"/>
      <c r="O252" s="28">
        <f>'Cost Input'!$M252+'Cost Input'!$N252</f>
        <v>0</v>
      </c>
      <c r="P252" s="29"/>
      <c r="Q252" s="29"/>
      <c r="R252" s="1"/>
      <c r="S252" s="1"/>
      <c r="T252" s="1"/>
      <c r="U252" s="1"/>
      <c r="V252" s="1"/>
      <c r="W252" s="1"/>
      <c r="X252" s="1"/>
      <c r="Y252" s="1"/>
      <c r="Z252" s="1"/>
    </row>
    <row r="253" spans="1:26" ht="14.25" customHeight="1">
      <c r="A253" s="20"/>
      <c r="B253" s="21"/>
      <c r="C253" s="21"/>
      <c r="D253" s="22"/>
      <c r="E253" s="21"/>
      <c r="F253" s="162" t="e" cm="1">
        <f t="array" ref="F253">_xlfn.IFS(D253="Tech Bachelor - Still to be hired",5700,D253="Master - Still to be hired",8000,D253="Master in Eng - Still to be hired",8700,D253="PhD - Still to be hired",10500,D253="Tech Bachelor",5700,D253="Master",8000,D253="Master in Eng",8700,D253="PhD",10500)</f>
        <v>#N/A</v>
      </c>
      <c r="G253" s="23"/>
      <c r="H253" s="24" t="e">
        <f>'Cost Input'!$F253*'Cost Input'!$G253</f>
        <v>#N/A</v>
      </c>
      <c r="I253" s="23"/>
      <c r="J253" s="24" t="e">
        <f>'Cost Input'!$F253*'Cost Input'!$I253</f>
        <v>#N/A</v>
      </c>
      <c r="K253" s="25">
        <f>'Cost Input'!$G253+'Cost Input'!$I253</f>
        <v>0</v>
      </c>
      <c r="L253" s="26" t="e">
        <f>'Cost Input'!$H253+'Cost Input'!$J253</f>
        <v>#N/A</v>
      </c>
      <c r="M253" s="27"/>
      <c r="N253" s="27"/>
      <c r="O253" s="28">
        <f>'Cost Input'!$M253+'Cost Input'!$N253</f>
        <v>0</v>
      </c>
      <c r="P253" s="29"/>
      <c r="Q253" s="29"/>
      <c r="R253" s="1"/>
      <c r="S253" s="1"/>
      <c r="T253" s="1"/>
      <c r="U253" s="1"/>
      <c r="V253" s="1"/>
      <c r="W253" s="1"/>
      <c r="X253" s="1"/>
      <c r="Y253" s="1"/>
      <c r="Z253" s="1"/>
    </row>
    <row r="254" spans="1:26" ht="14.25" customHeight="1">
      <c r="A254" s="20"/>
      <c r="B254" s="21"/>
      <c r="C254" s="21"/>
      <c r="D254" s="22"/>
      <c r="E254" s="21"/>
      <c r="F254" s="162" t="e" cm="1">
        <f t="array" ref="F254">_xlfn.IFS(D254="Tech Bachelor - Still to be hired",5700,D254="Master - Still to be hired",8000,D254="Master in Eng - Still to be hired",8700,D254="PhD - Still to be hired",10500,D254="Tech Bachelor",5700,D254="Master",8000,D254="Master in Eng",8700,D254="PhD",10500)</f>
        <v>#N/A</v>
      </c>
      <c r="G254" s="23"/>
      <c r="H254" s="24" t="e">
        <f>'Cost Input'!$F254*'Cost Input'!$G254</f>
        <v>#N/A</v>
      </c>
      <c r="I254" s="23"/>
      <c r="J254" s="24" t="e">
        <f>'Cost Input'!$F254*'Cost Input'!$I254</f>
        <v>#N/A</v>
      </c>
      <c r="K254" s="25">
        <f>'Cost Input'!$G254+'Cost Input'!$I254</f>
        <v>0</v>
      </c>
      <c r="L254" s="26" t="e">
        <f>'Cost Input'!$H254+'Cost Input'!$J254</f>
        <v>#N/A</v>
      </c>
      <c r="M254" s="27"/>
      <c r="N254" s="27"/>
      <c r="O254" s="28">
        <f>'Cost Input'!$M254+'Cost Input'!$N254</f>
        <v>0</v>
      </c>
      <c r="P254" s="29"/>
      <c r="Q254" s="29"/>
      <c r="R254" s="1"/>
      <c r="S254" s="1"/>
      <c r="T254" s="1"/>
      <c r="U254" s="1"/>
      <c r="V254" s="1"/>
      <c r="W254" s="1"/>
      <c r="X254" s="1"/>
      <c r="Y254" s="1"/>
      <c r="Z254" s="1"/>
    </row>
    <row r="255" spans="1:26" ht="14.25" customHeight="1">
      <c r="A255" s="20"/>
      <c r="B255" s="21"/>
      <c r="C255" s="21"/>
      <c r="D255" s="22"/>
      <c r="E255" s="21"/>
      <c r="F255" s="162" t="e" cm="1">
        <f t="array" ref="F255">_xlfn.IFS(D255="Tech Bachelor - Still to be hired",5700,D255="Master - Still to be hired",8000,D255="Master in Eng - Still to be hired",8700,D255="PhD - Still to be hired",10500,D255="Tech Bachelor",5700,D255="Master",8000,D255="Master in Eng",8700,D255="PhD",10500)</f>
        <v>#N/A</v>
      </c>
      <c r="G255" s="23"/>
      <c r="H255" s="24" t="e">
        <f>'Cost Input'!$F255*'Cost Input'!$G255</f>
        <v>#N/A</v>
      </c>
      <c r="I255" s="23"/>
      <c r="J255" s="24" t="e">
        <f>'Cost Input'!$F255*'Cost Input'!$I255</f>
        <v>#N/A</v>
      </c>
      <c r="K255" s="25">
        <f>'Cost Input'!$G255+'Cost Input'!$I255</f>
        <v>0</v>
      </c>
      <c r="L255" s="26" t="e">
        <f>'Cost Input'!$H255+'Cost Input'!$J255</f>
        <v>#N/A</v>
      </c>
      <c r="M255" s="27"/>
      <c r="N255" s="27"/>
      <c r="O255" s="28">
        <f>'Cost Input'!$M255+'Cost Input'!$N255</f>
        <v>0</v>
      </c>
      <c r="P255" s="29"/>
      <c r="Q255" s="29"/>
      <c r="R255" s="1"/>
      <c r="S255" s="1"/>
      <c r="T255" s="1"/>
      <c r="U255" s="1"/>
      <c r="V255" s="1"/>
      <c r="W255" s="1"/>
      <c r="X255" s="1"/>
      <c r="Y255" s="1"/>
      <c r="Z255" s="1"/>
    </row>
    <row r="256" spans="1:26" ht="14.25" customHeight="1">
      <c r="A256" s="20"/>
      <c r="B256" s="21"/>
      <c r="C256" s="21"/>
      <c r="D256" s="22"/>
      <c r="E256" s="21"/>
      <c r="F256" s="162" t="e" cm="1">
        <f t="array" ref="F256">_xlfn.IFS(D256="Tech Bachelor - Still to be hired",5700,D256="Master - Still to be hired",8000,D256="Master in Eng - Still to be hired",8700,D256="PhD - Still to be hired",10500,D256="Tech Bachelor",5700,D256="Master",8000,D256="Master in Eng",8700,D256="PhD",10500)</f>
        <v>#N/A</v>
      </c>
      <c r="G256" s="23"/>
      <c r="H256" s="24" t="e">
        <f>'Cost Input'!$F256*'Cost Input'!$G256</f>
        <v>#N/A</v>
      </c>
      <c r="I256" s="23"/>
      <c r="J256" s="24" t="e">
        <f>'Cost Input'!$F256*'Cost Input'!$I256</f>
        <v>#N/A</v>
      </c>
      <c r="K256" s="25">
        <f>'Cost Input'!$G256+'Cost Input'!$I256</f>
        <v>0</v>
      </c>
      <c r="L256" s="26" t="e">
        <f>'Cost Input'!$H256+'Cost Input'!$J256</f>
        <v>#N/A</v>
      </c>
      <c r="M256" s="27"/>
      <c r="N256" s="27"/>
      <c r="O256" s="28">
        <f>'Cost Input'!$M256+'Cost Input'!$N256</f>
        <v>0</v>
      </c>
      <c r="P256" s="29"/>
      <c r="Q256" s="29"/>
      <c r="R256" s="1"/>
      <c r="S256" s="1"/>
      <c r="T256" s="1"/>
      <c r="U256" s="1"/>
      <c r="V256" s="1"/>
      <c r="W256" s="1"/>
      <c r="X256" s="1"/>
      <c r="Y256" s="1"/>
      <c r="Z256" s="1"/>
    </row>
    <row r="257" spans="1:26" ht="14.25" customHeight="1">
      <c r="A257" s="20"/>
      <c r="B257" s="21"/>
      <c r="C257" s="21"/>
      <c r="D257" s="22"/>
      <c r="E257" s="21"/>
      <c r="F257" s="162" t="e" cm="1">
        <f t="array" ref="F257">_xlfn.IFS(D257="Tech Bachelor - Still to be hired",5700,D257="Master - Still to be hired",8000,D257="Master in Eng - Still to be hired",8700,D257="PhD - Still to be hired",10500,D257="Tech Bachelor",5700,D257="Master",8000,D257="Master in Eng",8700,D257="PhD",10500)</f>
        <v>#N/A</v>
      </c>
      <c r="G257" s="23"/>
      <c r="H257" s="24" t="e">
        <f>'Cost Input'!$F257*'Cost Input'!$G257</f>
        <v>#N/A</v>
      </c>
      <c r="I257" s="23"/>
      <c r="J257" s="24" t="e">
        <f>'Cost Input'!$F257*'Cost Input'!$I257</f>
        <v>#N/A</v>
      </c>
      <c r="K257" s="25">
        <f>'Cost Input'!$G257+'Cost Input'!$I257</f>
        <v>0</v>
      </c>
      <c r="L257" s="26" t="e">
        <f>'Cost Input'!$H257+'Cost Input'!$J257</f>
        <v>#N/A</v>
      </c>
      <c r="M257" s="27"/>
      <c r="N257" s="27"/>
      <c r="O257" s="28">
        <f>'Cost Input'!$M257+'Cost Input'!$N257</f>
        <v>0</v>
      </c>
      <c r="P257" s="29"/>
      <c r="Q257" s="29"/>
      <c r="R257" s="1"/>
      <c r="S257" s="1"/>
      <c r="T257" s="1"/>
      <c r="U257" s="1"/>
      <c r="V257" s="1"/>
      <c r="W257" s="1"/>
      <c r="X257" s="1"/>
      <c r="Y257" s="1"/>
      <c r="Z257" s="1"/>
    </row>
    <row r="258" spans="1:26" ht="14.25" customHeight="1">
      <c r="A258" s="20"/>
      <c r="B258" s="21"/>
      <c r="C258" s="21"/>
      <c r="D258" s="22"/>
      <c r="E258" s="21"/>
      <c r="F258" s="162" t="e" cm="1">
        <f t="array" ref="F258">_xlfn.IFS(D258="Tech Bachelor - Still to be hired",5700,D258="Master - Still to be hired",8000,D258="Master in Eng - Still to be hired",8700,D258="PhD - Still to be hired",10500,D258="Tech Bachelor",5700,D258="Master",8000,D258="Master in Eng",8700,D258="PhD",10500)</f>
        <v>#N/A</v>
      </c>
      <c r="G258" s="23"/>
      <c r="H258" s="24" t="e">
        <f>'Cost Input'!$F258*'Cost Input'!$G258</f>
        <v>#N/A</v>
      </c>
      <c r="I258" s="23"/>
      <c r="J258" s="24" t="e">
        <f>'Cost Input'!$F258*'Cost Input'!$I258</f>
        <v>#N/A</v>
      </c>
      <c r="K258" s="25">
        <f>'Cost Input'!$G258+'Cost Input'!$I258</f>
        <v>0</v>
      </c>
      <c r="L258" s="26" t="e">
        <f>'Cost Input'!$H258+'Cost Input'!$J258</f>
        <v>#N/A</v>
      </c>
      <c r="M258" s="27"/>
      <c r="N258" s="27"/>
      <c r="O258" s="28">
        <f>'Cost Input'!$M258+'Cost Input'!$N258</f>
        <v>0</v>
      </c>
      <c r="P258" s="29"/>
      <c r="Q258" s="29"/>
      <c r="R258" s="1"/>
      <c r="S258" s="1"/>
      <c r="T258" s="1"/>
      <c r="U258" s="1"/>
      <c r="V258" s="1"/>
      <c r="W258" s="1"/>
      <c r="X258" s="1"/>
      <c r="Y258" s="1"/>
      <c r="Z258" s="1"/>
    </row>
    <row r="259" spans="1:26" ht="14.25" customHeight="1">
      <c r="A259" s="20"/>
      <c r="B259" s="21"/>
      <c r="C259" s="21"/>
      <c r="D259" s="22"/>
      <c r="E259" s="21"/>
      <c r="F259" s="162" t="e" cm="1">
        <f t="array" ref="F259">_xlfn.IFS(D259="Tech Bachelor - Still to be hired",5700,D259="Master - Still to be hired",8000,D259="Master in Eng - Still to be hired",8700,D259="PhD - Still to be hired",10500,D259="Tech Bachelor",5700,D259="Master",8000,D259="Master in Eng",8700,D259="PhD",10500)</f>
        <v>#N/A</v>
      </c>
      <c r="G259" s="23"/>
      <c r="H259" s="24" t="e">
        <f>'Cost Input'!$F259*'Cost Input'!$G259</f>
        <v>#N/A</v>
      </c>
      <c r="I259" s="23"/>
      <c r="J259" s="24" t="e">
        <f>'Cost Input'!$F259*'Cost Input'!$I259</f>
        <v>#N/A</v>
      </c>
      <c r="K259" s="25">
        <f>'Cost Input'!$G259+'Cost Input'!$I259</f>
        <v>0</v>
      </c>
      <c r="L259" s="26" t="e">
        <f>'Cost Input'!$H259+'Cost Input'!$J259</f>
        <v>#N/A</v>
      </c>
      <c r="M259" s="27"/>
      <c r="N259" s="27"/>
      <c r="O259" s="28">
        <f>'Cost Input'!$M259+'Cost Input'!$N259</f>
        <v>0</v>
      </c>
      <c r="P259" s="29"/>
      <c r="Q259" s="29"/>
      <c r="R259" s="1"/>
      <c r="S259" s="1"/>
      <c r="T259" s="1"/>
      <c r="U259" s="1"/>
      <c r="V259" s="1"/>
      <c r="W259" s="1"/>
      <c r="X259" s="1"/>
      <c r="Y259" s="1"/>
      <c r="Z259" s="1"/>
    </row>
    <row r="260" spans="1:26" ht="14.25" customHeight="1">
      <c r="A260" s="20"/>
      <c r="B260" s="21"/>
      <c r="C260" s="21"/>
      <c r="D260" s="22"/>
      <c r="E260" s="21"/>
      <c r="F260" s="162" t="e" cm="1">
        <f t="array" ref="F260">_xlfn.IFS(D260="Tech Bachelor - Still to be hired",5700,D260="Master - Still to be hired",8000,D260="Master in Eng - Still to be hired",8700,D260="PhD - Still to be hired",10500,D260="Tech Bachelor",5700,D260="Master",8000,D260="Master in Eng",8700,D260="PhD",10500)</f>
        <v>#N/A</v>
      </c>
      <c r="G260" s="23"/>
      <c r="H260" s="24" t="e">
        <f>'Cost Input'!$F260*'Cost Input'!$G260</f>
        <v>#N/A</v>
      </c>
      <c r="I260" s="23"/>
      <c r="J260" s="24" t="e">
        <f>'Cost Input'!$F260*'Cost Input'!$I260</f>
        <v>#N/A</v>
      </c>
      <c r="K260" s="25">
        <f>'Cost Input'!$G260+'Cost Input'!$I260</f>
        <v>0</v>
      </c>
      <c r="L260" s="26" t="e">
        <f>'Cost Input'!$H260+'Cost Input'!$J260</f>
        <v>#N/A</v>
      </c>
      <c r="M260" s="27"/>
      <c r="N260" s="27"/>
      <c r="O260" s="28">
        <f>'Cost Input'!$M260+'Cost Input'!$N260</f>
        <v>0</v>
      </c>
      <c r="P260" s="29"/>
      <c r="Q260" s="29"/>
      <c r="R260" s="1"/>
      <c r="S260" s="1"/>
      <c r="T260" s="1"/>
      <c r="U260" s="1"/>
      <c r="V260" s="1"/>
      <c r="W260" s="1"/>
      <c r="X260" s="1"/>
      <c r="Y260" s="1"/>
      <c r="Z260" s="1"/>
    </row>
    <row r="261" spans="1:26" ht="14.25" customHeight="1">
      <c r="A261" s="20"/>
      <c r="B261" s="21"/>
      <c r="C261" s="21"/>
      <c r="D261" s="22"/>
      <c r="E261" s="21"/>
      <c r="F261" s="162" t="e" cm="1">
        <f t="array" ref="F261">_xlfn.IFS(D261="Tech Bachelor - Still to be hired",5700,D261="Master - Still to be hired",8000,D261="Master in Eng - Still to be hired",8700,D261="PhD - Still to be hired",10500,D261="Tech Bachelor",5700,D261="Master",8000,D261="Master in Eng",8700,D261="PhD",10500)</f>
        <v>#N/A</v>
      </c>
      <c r="G261" s="23"/>
      <c r="H261" s="24" t="e">
        <f>'Cost Input'!$F261*'Cost Input'!$G261</f>
        <v>#N/A</v>
      </c>
      <c r="I261" s="23"/>
      <c r="J261" s="24" t="e">
        <f>'Cost Input'!$F261*'Cost Input'!$I261</f>
        <v>#N/A</v>
      </c>
      <c r="K261" s="25">
        <f>'Cost Input'!$G261+'Cost Input'!$I261</f>
        <v>0</v>
      </c>
      <c r="L261" s="26" t="e">
        <f>'Cost Input'!$H261+'Cost Input'!$J261</f>
        <v>#N/A</v>
      </c>
      <c r="M261" s="27"/>
      <c r="N261" s="27"/>
      <c r="O261" s="28">
        <f>'Cost Input'!$M261+'Cost Input'!$N261</f>
        <v>0</v>
      </c>
      <c r="P261" s="29"/>
      <c r="Q261" s="29"/>
      <c r="R261" s="1"/>
      <c r="S261" s="1"/>
      <c r="T261" s="1"/>
      <c r="U261" s="1"/>
      <c r="V261" s="1"/>
      <c r="W261" s="1"/>
      <c r="X261" s="1"/>
      <c r="Y261" s="1"/>
      <c r="Z261" s="1"/>
    </row>
    <row r="262" spans="1:26" ht="14.25" customHeight="1">
      <c r="A262" s="20"/>
      <c r="B262" s="21"/>
      <c r="C262" s="21"/>
      <c r="D262" s="22"/>
      <c r="E262" s="21"/>
      <c r="F262" s="162" t="e" cm="1">
        <f t="array" ref="F262">_xlfn.IFS(D262="Tech Bachelor - Still to be hired",5700,D262="Master - Still to be hired",8000,D262="Master in Eng - Still to be hired",8700,D262="PhD - Still to be hired",10500,D262="Tech Bachelor",5700,D262="Master",8000,D262="Master in Eng",8700,D262="PhD",10500)</f>
        <v>#N/A</v>
      </c>
      <c r="G262" s="23"/>
      <c r="H262" s="24" t="e">
        <f>'Cost Input'!$F262*'Cost Input'!$G262</f>
        <v>#N/A</v>
      </c>
      <c r="I262" s="23"/>
      <c r="J262" s="24" t="e">
        <f>'Cost Input'!$F262*'Cost Input'!$I262</f>
        <v>#N/A</v>
      </c>
      <c r="K262" s="25">
        <f>'Cost Input'!$G262+'Cost Input'!$I262</f>
        <v>0</v>
      </c>
      <c r="L262" s="26" t="e">
        <f>'Cost Input'!$H262+'Cost Input'!$J262</f>
        <v>#N/A</v>
      </c>
      <c r="M262" s="27"/>
      <c r="N262" s="27"/>
      <c r="O262" s="28">
        <f>'Cost Input'!$M262+'Cost Input'!$N262</f>
        <v>0</v>
      </c>
      <c r="P262" s="29"/>
      <c r="Q262" s="29"/>
      <c r="R262" s="1"/>
      <c r="S262" s="1"/>
      <c r="T262" s="1"/>
      <c r="U262" s="1"/>
      <c r="V262" s="1"/>
      <c r="W262" s="1"/>
      <c r="X262" s="1"/>
      <c r="Y262" s="1"/>
      <c r="Z262" s="1"/>
    </row>
    <row r="263" spans="1:26" ht="14.25" customHeight="1">
      <c r="A263" s="20"/>
      <c r="B263" s="21"/>
      <c r="C263" s="21"/>
      <c r="D263" s="22"/>
      <c r="E263" s="21"/>
      <c r="F263" s="162" t="e" cm="1">
        <f t="array" ref="F263">_xlfn.IFS(D263="Tech Bachelor - Still to be hired",5700,D263="Master - Still to be hired",8000,D263="Master in Eng - Still to be hired",8700,D263="PhD - Still to be hired",10500,D263="Tech Bachelor",5700,D263="Master",8000,D263="Master in Eng",8700,D263="PhD",10500)</f>
        <v>#N/A</v>
      </c>
      <c r="G263" s="23"/>
      <c r="H263" s="24" t="e">
        <f>'Cost Input'!$F263*'Cost Input'!$G263</f>
        <v>#N/A</v>
      </c>
      <c r="I263" s="23"/>
      <c r="J263" s="24" t="e">
        <f>'Cost Input'!$F263*'Cost Input'!$I263</f>
        <v>#N/A</v>
      </c>
      <c r="K263" s="25">
        <f>'Cost Input'!$G263+'Cost Input'!$I263</f>
        <v>0</v>
      </c>
      <c r="L263" s="26" t="e">
        <f>'Cost Input'!$H263+'Cost Input'!$J263</f>
        <v>#N/A</v>
      </c>
      <c r="M263" s="27"/>
      <c r="N263" s="27"/>
      <c r="O263" s="28">
        <f>'Cost Input'!$M263+'Cost Input'!$N263</f>
        <v>0</v>
      </c>
      <c r="P263" s="29"/>
      <c r="Q263" s="29"/>
      <c r="R263" s="1"/>
      <c r="S263" s="1"/>
      <c r="T263" s="1"/>
      <c r="U263" s="1"/>
      <c r="V263" s="1"/>
      <c r="W263" s="1"/>
      <c r="X263" s="1"/>
      <c r="Y263" s="1"/>
      <c r="Z263" s="1"/>
    </row>
    <row r="264" spans="1:26" ht="14.25" customHeight="1">
      <c r="A264" s="20"/>
      <c r="B264" s="21"/>
      <c r="C264" s="21"/>
      <c r="D264" s="22"/>
      <c r="E264" s="21"/>
      <c r="F264" s="162" t="e" cm="1">
        <f t="array" ref="F264">_xlfn.IFS(D264="Tech Bachelor - Still to be hired",5700,D264="Master - Still to be hired",8000,D264="Master in Eng - Still to be hired",8700,D264="PhD - Still to be hired",10500,D264="Tech Bachelor",5700,D264="Master",8000,D264="Master in Eng",8700,D264="PhD",10500)</f>
        <v>#N/A</v>
      </c>
      <c r="G264" s="23"/>
      <c r="H264" s="24" t="e">
        <f>'Cost Input'!$F264*'Cost Input'!$G264</f>
        <v>#N/A</v>
      </c>
      <c r="I264" s="23"/>
      <c r="J264" s="24" t="e">
        <f>'Cost Input'!$F264*'Cost Input'!$I264</f>
        <v>#N/A</v>
      </c>
      <c r="K264" s="25">
        <f>'Cost Input'!$G264+'Cost Input'!$I264</f>
        <v>0</v>
      </c>
      <c r="L264" s="26" t="e">
        <f>'Cost Input'!$H264+'Cost Input'!$J264</f>
        <v>#N/A</v>
      </c>
      <c r="M264" s="27"/>
      <c r="N264" s="27"/>
      <c r="O264" s="28">
        <f>'Cost Input'!$M264+'Cost Input'!$N264</f>
        <v>0</v>
      </c>
      <c r="P264" s="29"/>
      <c r="Q264" s="29"/>
      <c r="R264" s="1"/>
      <c r="S264" s="1"/>
      <c r="T264" s="1"/>
      <c r="U264" s="1"/>
      <c r="V264" s="1"/>
      <c r="W264" s="1"/>
      <c r="X264" s="1"/>
      <c r="Y264" s="1"/>
      <c r="Z264" s="1"/>
    </row>
    <row r="265" spans="1:26" ht="14.25" customHeight="1">
      <c r="A265" s="20"/>
      <c r="B265" s="21"/>
      <c r="C265" s="21"/>
      <c r="D265" s="22"/>
      <c r="E265" s="21"/>
      <c r="F265" s="162" t="e" cm="1">
        <f t="array" ref="F265">_xlfn.IFS(D265="Tech Bachelor - Still to be hired",5700,D265="Master - Still to be hired",8000,D265="Master in Eng - Still to be hired",8700,D265="PhD - Still to be hired",10500,D265="Tech Bachelor",5700,D265="Master",8000,D265="Master in Eng",8700,D265="PhD",10500)</f>
        <v>#N/A</v>
      </c>
      <c r="G265" s="23"/>
      <c r="H265" s="24" t="e">
        <f>'Cost Input'!$F265*'Cost Input'!$G265</f>
        <v>#N/A</v>
      </c>
      <c r="I265" s="23"/>
      <c r="J265" s="24" t="e">
        <f>'Cost Input'!$F265*'Cost Input'!$I265</f>
        <v>#N/A</v>
      </c>
      <c r="K265" s="25">
        <f>'Cost Input'!$G265+'Cost Input'!$I265</f>
        <v>0</v>
      </c>
      <c r="L265" s="26" t="e">
        <f>'Cost Input'!$H265+'Cost Input'!$J265</f>
        <v>#N/A</v>
      </c>
      <c r="M265" s="27"/>
      <c r="N265" s="27"/>
      <c r="O265" s="28">
        <f>'Cost Input'!$M265+'Cost Input'!$N265</f>
        <v>0</v>
      </c>
      <c r="P265" s="29"/>
      <c r="Q265" s="29"/>
      <c r="R265" s="1"/>
      <c r="S265" s="1"/>
      <c r="T265" s="1"/>
      <c r="U265" s="1"/>
      <c r="V265" s="1"/>
      <c r="W265" s="1"/>
      <c r="X265" s="1"/>
      <c r="Y265" s="1"/>
      <c r="Z265" s="1"/>
    </row>
    <row r="266" spans="1:26" ht="14.25" customHeight="1">
      <c r="A266" s="20"/>
      <c r="B266" s="21"/>
      <c r="C266" s="21"/>
      <c r="D266" s="22"/>
      <c r="E266" s="21"/>
      <c r="F266" s="162" t="e" cm="1">
        <f t="array" ref="F266">_xlfn.IFS(D266="Tech Bachelor - Still to be hired",5700,D266="Master - Still to be hired",8000,D266="Master in Eng - Still to be hired",8700,D266="PhD - Still to be hired",10500,D266="Tech Bachelor",5700,D266="Master",8000,D266="Master in Eng",8700,D266="PhD",10500)</f>
        <v>#N/A</v>
      </c>
      <c r="G266" s="23"/>
      <c r="H266" s="24" t="e">
        <f>'Cost Input'!$F266*'Cost Input'!$G266</f>
        <v>#N/A</v>
      </c>
      <c r="I266" s="23"/>
      <c r="J266" s="24" t="e">
        <f>'Cost Input'!$F266*'Cost Input'!$I266</f>
        <v>#N/A</v>
      </c>
      <c r="K266" s="25">
        <f>'Cost Input'!$G266+'Cost Input'!$I266</f>
        <v>0</v>
      </c>
      <c r="L266" s="26" t="e">
        <f>'Cost Input'!$H266+'Cost Input'!$J266</f>
        <v>#N/A</v>
      </c>
      <c r="M266" s="27"/>
      <c r="N266" s="27"/>
      <c r="O266" s="28">
        <f>'Cost Input'!$M266+'Cost Input'!$N266</f>
        <v>0</v>
      </c>
      <c r="P266" s="29"/>
      <c r="Q266" s="29"/>
      <c r="R266" s="1"/>
      <c r="S266" s="1"/>
      <c r="T266" s="1"/>
      <c r="U266" s="1"/>
      <c r="V266" s="1"/>
      <c r="W266" s="1"/>
      <c r="X266" s="1"/>
      <c r="Y266" s="1"/>
      <c r="Z266" s="1"/>
    </row>
    <row r="267" spans="1:26" ht="14.25" customHeight="1">
      <c r="A267" s="20"/>
      <c r="B267" s="21"/>
      <c r="C267" s="21"/>
      <c r="D267" s="22"/>
      <c r="E267" s="21"/>
      <c r="F267" s="162" t="e" cm="1">
        <f t="array" ref="F267">_xlfn.IFS(D267="Tech Bachelor - Still to be hired",5700,D267="Master - Still to be hired",8000,D267="Master in Eng - Still to be hired",8700,D267="PhD - Still to be hired",10500,D267="Tech Bachelor",5700,D267="Master",8000,D267="Master in Eng",8700,D267="PhD",10500)</f>
        <v>#N/A</v>
      </c>
      <c r="G267" s="23"/>
      <c r="H267" s="24" t="e">
        <f>'Cost Input'!$F267*'Cost Input'!$G267</f>
        <v>#N/A</v>
      </c>
      <c r="I267" s="23"/>
      <c r="J267" s="24" t="e">
        <f>'Cost Input'!$F267*'Cost Input'!$I267</f>
        <v>#N/A</v>
      </c>
      <c r="K267" s="25">
        <f>'Cost Input'!$G267+'Cost Input'!$I267</f>
        <v>0</v>
      </c>
      <c r="L267" s="26" t="e">
        <f>'Cost Input'!$H267+'Cost Input'!$J267</f>
        <v>#N/A</v>
      </c>
      <c r="M267" s="27"/>
      <c r="N267" s="27"/>
      <c r="O267" s="28">
        <f>'Cost Input'!$M267+'Cost Input'!$N267</f>
        <v>0</v>
      </c>
      <c r="P267" s="29"/>
      <c r="Q267" s="29"/>
      <c r="R267" s="1"/>
      <c r="S267" s="1"/>
      <c r="T267" s="1"/>
      <c r="U267" s="1"/>
      <c r="V267" s="1"/>
      <c r="W267" s="1"/>
      <c r="X267" s="1"/>
      <c r="Y267" s="1"/>
      <c r="Z267" s="1"/>
    </row>
    <row r="268" spans="1:26" ht="14.25" customHeight="1">
      <c r="A268" s="20"/>
      <c r="B268" s="21"/>
      <c r="C268" s="21"/>
      <c r="D268" s="22"/>
      <c r="E268" s="21"/>
      <c r="F268" s="162" t="e" cm="1">
        <f t="array" ref="F268">_xlfn.IFS(D268="Tech Bachelor - Still to be hired",5700,D268="Master - Still to be hired",8000,D268="Master in Eng - Still to be hired",8700,D268="PhD - Still to be hired",10500,D268="Tech Bachelor",5700,D268="Master",8000,D268="Master in Eng",8700,D268="PhD",10500)</f>
        <v>#N/A</v>
      </c>
      <c r="G268" s="23"/>
      <c r="H268" s="24" t="e">
        <f>'Cost Input'!$F268*'Cost Input'!$G268</f>
        <v>#N/A</v>
      </c>
      <c r="I268" s="23"/>
      <c r="J268" s="24" t="e">
        <f>'Cost Input'!$F268*'Cost Input'!$I268</f>
        <v>#N/A</v>
      </c>
      <c r="K268" s="25">
        <f>'Cost Input'!$G268+'Cost Input'!$I268</f>
        <v>0</v>
      </c>
      <c r="L268" s="26" t="e">
        <f>'Cost Input'!$H268+'Cost Input'!$J268</f>
        <v>#N/A</v>
      </c>
      <c r="M268" s="27"/>
      <c r="N268" s="27"/>
      <c r="O268" s="28">
        <f>'Cost Input'!$M268+'Cost Input'!$N268</f>
        <v>0</v>
      </c>
      <c r="P268" s="29"/>
      <c r="Q268" s="29"/>
      <c r="R268" s="1"/>
      <c r="S268" s="1"/>
      <c r="T268" s="1"/>
      <c r="U268" s="1"/>
      <c r="V268" s="1"/>
      <c r="W268" s="1"/>
      <c r="X268" s="1"/>
      <c r="Y268" s="1"/>
      <c r="Z268" s="1"/>
    </row>
    <row r="269" spans="1:26" ht="14.25" customHeight="1">
      <c r="A269" s="20"/>
      <c r="B269" s="21"/>
      <c r="C269" s="21"/>
      <c r="D269" s="22"/>
      <c r="E269" s="21"/>
      <c r="F269" s="162" t="e" cm="1">
        <f t="array" ref="F269">_xlfn.IFS(D269="Tech Bachelor - Still to be hired",5700,D269="Master - Still to be hired",8000,D269="Master in Eng - Still to be hired",8700,D269="PhD - Still to be hired",10500,D269="Tech Bachelor",5700,D269="Master",8000,D269="Master in Eng",8700,D269="PhD",10500)</f>
        <v>#N/A</v>
      </c>
      <c r="G269" s="23"/>
      <c r="H269" s="24" t="e">
        <f>'Cost Input'!$F269*'Cost Input'!$G269</f>
        <v>#N/A</v>
      </c>
      <c r="I269" s="23"/>
      <c r="J269" s="24" t="e">
        <f>'Cost Input'!$F269*'Cost Input'!$I269</f>
        <v>#N/A</v>
      </c>
      <c r="K269" s="25">
        <f>'Cost Input'!$G269+'Cost Input'!$I269</f>
        <v>0</v>
      </c>
      <c r="L269" s="26" t="e">
        <f>'Cost Input'!$H269+'Cost Input'!$J269</f>
        <v>#N/A</v>
      </c>
      <c r="M269" s="27"/>
      <c r="N269" s="27"/>
      <c r="O269" s="28">
        <f>'Cost Input'!$M269+'Cost Input'!$N269</f>
        <v>0</v>
      </c>
      <c r="P269" s="29"/>
      <c r="Q269" s="29"/>
      <c r="R269" s="1"/>
      <c r="S269" s="1"/>
      <c r="T269" s="1"/>
      <c r="U269" s="1"/>
      <c r="V269" s="1"/>
      <c r="W269" s="1"/>
      <c r="X269" s="1"/>
      <c r="Y269" s="1"/>
      <c r="Z269" s="1"/>
    </row>
    <row r="270" spans="1:26" ht="14.25" customHeight="1">
      <c r="A270" s="20"/>
      <c r="B270" s="21"/>
      <c r="C270" s="21"/>
      <c r="D270" s="22"/>
      <c r="E270" s="21"/>
      <c r="F270" s="162" t="e" cm="1">
        <f t="array" ref="F270">_xlfn.IFS(D270="Tech Bachelor - Still to be hired",5700,D270="Master - Still to be hired",8000,D270="Master in Eng - Still to be hired",8700,D270="PhD - Still to be hired",10500,D270="Tech Bachelor",5700,D270="Master",8000,D270="Master in Eng",8700,D270="PhD",10500)</f>
        <v>#N/A</v>
      </c>
      <c r="G270" s="23"/>
      <c r="H270" s="24" t="e">
        <f>'Cost Input'!$F270*'Cost Input'!$G270</f>
        <v>#N/A</v>
      </c>
      <c r="I270" s="23"/>
      <c r="J270" s="24" t="e">
        <f>'Cost Input'!$F270*'Cost Input'!$I270</f>
        <v>#N/A</v>
      </c>
      <c r="K270" s="25">
        <f>'Cost Input'!$G270+'Cost Input'!$I270</f>
        <v>0</v>
      </c>
      <c r="L270" s="26" t="e">
        <f>'Cost Input'!$H270+'Cost Input'!$J270</f>
        <v>#N/A</v>
      </c>
      <c r="M270" s="27"/>
      <c r="N270" s="27"/>
      <c r="O270" s="28">
        <f>'Cost Input'!$M270+'Cost Input'!$N270</f>
        <v>0</v>
      </c>
      <c r="P270" s="29"/>
      <c r="Q270" s="29"/>
      <c r="R270" s="1"/>
      <c r="S270" s="1"/>
      <c r="T270" s="1"/>
      <c r="U270" s="1"/>
      <c r="V270" s="1"/>
      <c r="W270" s="1"/>
      <c r="X270" s="1"/>
      <c r="Y270" s="1"/>
      <c r="Z270" s="1"/>
    </row>
    <row r="271" spans="1:26" ht="14.25" customHeight="1">
      <c r="A271" s="20"/>
      <c r="B271" s="21"/>
      <c r="C271" s="21"/>
      <c r="D271" s="22"/>
      <c r="E271" s="21"/>
      <c r="F271" s="162" t="e" cm="1">
        <f t="array" ref="F271">_xlfn.IFS(D271="Tech Bachelor - Still to be hired",5700,D271="Master - Still to be hired",8000,D271="Master in Eng - Still to be hired",8700,D271="PhD - Still to be hired",10500,D271="Tech Bachelor",5700,D271="Master",8000,D271="Master in Eng",8700,D271="PhD",10500)</f>
        <v>#N/A</v>
      </c>
      <c r="G271" s="23"/>
      <c r="H271" s="24" t="e">
        <f>'Cost Input'!$F271*'Cost Input'!$G271</f>
        <v>#N/A</v>
      </c>
      <c r="I271" s="23"/>
      <c r="J271" s="24" t="e">
        <f>'Cost Input'!$F271*'Cost Input'!$I271</f>
        <v>#N/A</v>
      </c>
      <c r="K271" s="25">
        <f>'Cost Input'!$G271+'Cost Input'!$I271</f>
        <v>0</v>
      </c>
      <c r="L271" s="26" t="e">
        <f>'Cost Input'!$H271+'Cost Input'!$J271</f>
        <v>#N/A</v>
      </c>
      <c r="M271" s="27"/>
      <c r="N271" s="27"/>
      <c r="O271" s="28">
        <f>'Cost Input'!$M271+'Cost Input'!$N271</f>
        <v>0</v>
      </c>
      <c r="P271" s="29"/>
      <c r="Q271" s="29"/>
      <c r="R271" s="1"/>
      <c r="S271" s="1"/>
      <c r="T271" s="1"/>
      <c r="U271" s="1"/>
      <c r="V271" s="1"/>
      <c r="W271" s="1"/>
      <c r="X271" s="1"/>
      <c r="Y271" s="1"/>
      <c r="Z271" s="1"/>
    </row>
    <row r="272" spans="1:26" ht="14.25" customHeight="1">
      <c r="A272" s="20"/>
      <c r="B272" s="21"/>
      <c r="C272" s="21"/>
      <c r="D272" s="22"/>
      <c r="E272" s="21"/>
      <c r="F272" s="162" t="e" cm="1">
        <f t="array" ref="F272">_xlfn.IFS(D272="Tech Bachelor - Still to be hired",5700,D272="Master - Still to be hired",8000,D272="Master in Eng - Still to be hired",8700,D272="PhD - Still to be hired",10500,D272="Tech Bachelor",5700,D272="Master",8000,D272="Master in Eng",8700,D272="PhD",10500)</f>
        <v>#N/A</v>
      </c>
      <c r="G272" s="23"/>
      <c r="H272" s="24" t="e">
        <f>'Cost Input'!$F272*'Cost Input'!$G272</f>
        <v>#N/A</v>
      </c>
      <c r="I272" s="23"/>
      <c r="J272" s="24" t="e">
        <f>'Cost Input'!$F272*'Cost Input'!$I272</f>
        <v>#N/A</v>
      </c>
      <c r="K272" s="25">
        <f>'Cost Input'!$G272+'Cost Input'!$I272</f>
        <v>0</v>
      </c>
      <c r="L272" s="26" t="e">
        <f>'Cost Input'!$H272+'Cost Input'!$J272</f>
        <v>#N/A</v>
      </c>
      <c r="M272" s="27"/>
      <c r="N272" s="27"/>
      <c r="O272" s="28">
        <f>'Cost Input'!$M272+'Cost Input'!$N272</f>
        <v>0</v>
      </c>
      <c r="P272" s="29"/>
      <c r="Q272" s="29"/>
      <c r="R272" s="1"/>
      <c r="S272" s="1"/>
      <c r="T272" s="1"/>
      <c r="U272" s="1"/>
      <c r="V272" s="1"/>
      <c r="W272" s="1"/>
      <c r="X272" s="1"/>
      <c r="Y272" s="1"/>
      <c r="Z272" s="1"/>
    </row>
    <row r="273" spans="1:26" ht="14.25" customHeight="1">
      <c r="A273" s="20"/>
      <c r="B273" s="21"/>
      <c r="C273" s="21"/>
      <c r="D273" s="22"/>
      <c r="E273" s="21"/>
      <c r="F273" s="162" t="e" cm="1">
        <f t="array" ref="F273">_xlfn.IFS(D273="Tech Bachelor - Still to be hired",5700,D273="Master - Still to be hired",8000,D273="Master in Eng - Still to be hired",8700,D273="PhD - Still to be hired",10500,D273="Tech Bachelor",5700,D273="Master",8000,D273="Master in Eng",8700,D273="PhD",10500)</f>
        <v>#N/A</v>
      </c>
      <c r="G273" s="23"/>
      <c r="H273" s="24" t="e">
        <f>'Cost Input'!$F273*'Cost Input'!$G273</f>
        <v>#N/A</v>
      </c>
      <c r="I273" s="23"/>
      <c r="J273" s="24" t="e">
        <f>'Cost Input'!$F273*'Cost Input'!$I273</f>
        <v>#N/A</v>
      </c>
      <c r="K273" s="25">
        <f>'Cost Input'!$G273+'Cost Input'!$I273</f>
        <v>0</v>
      </c>
      <c r="L273" s="26" t="e">
        <f>'Cost Input'!$H273+'Cost Input'!$J273</f>
        <v>#N/A</v>
      </c>
      <c r="M273" s="27"/>
      <c r="N273" s="27"/>
      <c r="O273" s="28">
        <f>'Cost Input'!$M273+'Cost Input'!$N273</f>
        <v>0</v>
      </c>
      <c r="P273" s="29"/>
      <c r="Q273" s="29"/>
      <c r="R273" s="1"/>
      <c r="S273" s="1"/>
      <c r="T273" s="1"/>
      <c r="U273" s="1"/>
      <c r="V273" s="1"/>
      <c r="W273" s="1"/>
      <c r="X273" s="1"/>
      <c r="Y273" s="1"/>
      <c r="Z273" s="1"/>
    </row>
    <row r="274" spans="1:26" ht="14.25" customHeight="1">
      <c r="A274" s="20"/>
      <c r="B274" s="21"/>
      <c r="C274" s="21"/>
      <c r="D274" s="22"/>
      <c r="E274" s="21"/>
      <c r="F274" s="162" t="e" cm="1">
        <f t="array" ref="F274">_xlfn.IFS(D274="Tech Bachelor - Still to be hired",5700,D274="Master - Still to be hired",8000,D274="Master in Eng - Still to be hired",8700,D274="PhD - Still to be hired",10500,D274="Tech Bachelor",5700,D274="Master",8000,D274="Master in Eng",8700,D274="PhD",10500)</f>
        <v>#N/A</v>
      </c>
      <c r="G274" s="23"/>
      <c r="H274" s="24" t="e">
        <f>'Cost Input'!$F274*'Cost Input'!$G274</f>
        <v>#N/A</v>
      </c>
      <c r="I274" s="23"/>
      <c r="J274" s="24" t="e">
        <f>'Cost Input'!$F274*'Cost Input'!$I274</f>
        <v>#N/A</v>
      </c>
      <c r="K274" s="25">
        <f>'Cost Input'!$G274+'Cost Input'!$I274</f>
        <v>0</v>
      </c>
      <c r="L274" s="26" t="e">
        <f>'Cost Input'!$H274+'Cost Input'!$J274</f>
        <v>#N/A</v>
      </c>
      <c r="M274" s="27"/>
      <c r="N274" s="27"/>
      <c r="O274" s="28">
        <f>'Cost Input'!$M274+'Cost Input'!$N274</f>
        <v>0</v>
      </c>
      <c r="P274" s="29"/>
      <c r="Q274" s="29"/>
      <c r="R274" s="1"/>
      <c r="S274" s="1"/>
      <c r="T274" s="1"/>
      <c r="U274" s="1"/>
      <c r="V274" s="1"/>
      <c r="W274" s="1"/>
      <c r="X274" s="1"/>
      <c r="Y274" s="1"/>
      <c r="Z274" s="1"/>
    </row>
    <row r="275" spans="1:26" ht="14.25" customHeight="1">
      <c r="A275" s="20"/>
      <c r="B275" s="21"/>
      <c r="C275" s="21"/>
      <c r="D275" s="22"/>
      <c r="E275" s="21"/>
      <c r="F275" s="162" t="e" cm="1">
        <f t="array" ref="F275">_xlfn.IFS(D275="Tech Bachelor - Still to be hired",5700,D275="Master - Still to be hired",8000,D275="Master in Eng - Still to be hired",8700,D275="PhD - Still to be hired",10500,D275="Tech Bachelor",5700,D275="Master",8000,D275="Master in Eng",8700,D275="PhD",10500)</f>
        <v>#N/A</v>
      </c>
      <c r="G275" s="23"/>
      <c r="H275" s="24" t="e">
        <f>'Cost Input'!$F275*'Cost Input'!$G275</f>
        <v>#N/A</v>
      </c>
      <c r="I275" s="23"/>
      <c r="J275" s="24" t="e">
        <f>'Cost Input'!$F275*'Cost Input'!$I275</f>
        <v>#N/A</v>
      </c>
      <c r="K275" s="25">
        <f>'Cost Input'!$G275+'Cost Input'!$I275</f>
        <v>0</v>
      </c>
      <c r="L275" s="26" t="e">
        <f>'Cost Input'!$H275+'Cost Input'!$J275</f>
        <v>#N/A</v>
      </c>
      <c r="M275" s="27"/>
      <c r="N275" s="27"/>
      <c r="O275" s="28">
        <f>'Cost Input'!$M275+'Cost Input'!$N275</f>
        <v>0</v>
      </c>
      <c r="P275" s="29"/>
      <c r="Q275" s="29"/>
      <c r="R275" s="1"/>
      <c r="S275" s="1"/>
      <c r="T275" s="1"/>
      <c r="U275" s="1"/>
      <c r="V275" s="1"/>
      <c r="W275" s="1"/>
      <c r="X275" s="1"/>
      <c r="Y275" s="1"/>
      <c r="Z275" s="1"/>
    </row>
    <row r="276" spans="1:26" ht="14.25" customHeight="1">
      <c r="A276" s="20"/>
      <c r="B276" s="21"/>
      <c r="C276" s="21"/>
      <c r="D276" s="22"/>
      <c r="E276" s="21"/>
      <c r="F276" s="162" t="e" cm="1">
        <f t="array" ref="F276">_xlfn.IFS(D276="Tech Bachelor - Still to be hired",5700,D276="Master - Still to be hired",8000,D276="Master in Eng - Still to be hired",8700,D276="PhD - Still to be hired",10500,D276="Tech Bachelor",5700,D276="Master",8000,D276="Master in Eng",8700,D276="PhD",10500)</f>
        <v>#N/A</v>
      </c>
      <c r="G276" s="23"/>
      <c r="H276" s="24" t="e">
        <f>'Cost Input'!$F276*'Cost Input'!$G276</f>
        <v>#N/A</v>
      </c>
      <c r="I276" s="23"/>
      <c r="J276" s="24" t="e">
        <f>'Cost Input'!$F276*'Cost Input'!$I276</f>
        <v>#N/A</v>
      </c>
      <c r="K276" s="25">
        <f>'Cost Input'!$G276+'Cost Input'!$I276</f>
        <v>0</v>
      </c>
      <c r="L276" s="26" t="e">
        <f>'Cost Input'!$H276+'Cost Input'!$J276</f>
        <v>#N/A</v>
      </c>
      <c r="M276" s="27"/>
      <c r="N276" s="27"/>
      <c r="O276" s="28">
        <f>'Cost Input'!$M276+'Cost Input'!$N276</f>
        <v>0</v>
      </c>
      <c r="P276" s="29"/>
      <c r="Q276" s="29"/>
      <c r="R276" s="1"/>
      <c r="S276" s="1"/>
      <c r="T276" s="1"/>
      <c r="U276" s="1"/>
      <c r="V276" s="1"/>
      <c r="W276" s="1"/>
      <c r="X276" s="1"/>
      <c r="Y276" s="1"/>
      <c r="Z276" s="1"/>
    </row>
    <row r="277" spans="1:26" ht="14.25" customHeight="1">
      <c r="A277" s="20"/>
      <c r="B277" s="21"/>
      <c r="C277" s="21"/>
      <c r="D277" s="22"/>
      <c r="E277" s="21"/>
      <c r="F277" s="162" t="e" cm="1">
        <f t="array" ref="F277">_xlfn.IFS(D277="Tech Bachelor - Still to be hired",5700,D277="Master - Still to be hired",8000,D277="Master in Eng - Still to be hired",8700,D277="PhD - Still to be hired",10500,D277="Tech Bachelor",5700,D277="Master",8000,D277="Master in Eng",8700,D277="PhD",10500)</f>
        <v>#N/A</v>
      </c>
      <c r="G277" s="23"/>
      <c r="H277" s="24" t="e">
        <f>'Cost Input'!$F277*'Cost Input'!$G277</f>
        <v>#N/A</v>
      </c>
      <c r="I277" s="23"/>
      <c r="J277" s="24" t="e">
        <f>'Cost Input'!$F277*'Cost Input'!$I277</f>
        <v>#N/A</v>
      </c>
      <c r="K277" s="25">
        <f>'Cost Input'!$G277+'Cost Input'!$I277</f>
        <v>0</v>
      </c>
      <c r="L277" s="26" t="e">
        <f>'Cost Input'!$H277+'Cost Input'!$J277</f>
        <v>#N/A</v>
      </c>
      <c r="M277" s="27"/>
      <c r="N277" s="27"/>
      <c r="O277" s="28">
        <f>'Cost Input'!$M277+'Cost Input'!$N277</f>
        <v>0</v>
      </c>
      <c r="P277" s="29"/>
      <c r="Q277" s="29"/>
      <c r="R277" s="1"/>
      <c r="S277" s="1"/>
      <c r="T277" s="1"/>
      <c r="U277" s="1"/>
      <c r="V277" s="1"/>
      <c r="W277" s="1"/>
      <c r="X277" s="1"/>
      <c r="Y277" s="1"/>
      <c r="Z277" s="1"/>
    </row>
    <row r="278" spans="1:26" ht="14.25" customHeight="1">
      <c r="A278" s="20"/>
      <c r="B278" s="21"/>
      <c r="C278" s="21"/>
      <c r="D278" s="22"/>
      <c r="E278" s="21"/>
      <c r="F278" s="162" t="e" cm="1">
        <f t="array" ref="F278">_xlfn.IFS(D278="Tech Bachelor - Still to be hired",5700,D278="Master - Still to be hired",8000,D278="Master in Eng - Still to be hired",8700,D278="PhD - Still to be hired",10500,D278="Tech Bachelor",5700,D278="Master",8000,D278="Master in Eng",8700,D278="PhD",10500)</f>
        <v>#N/A</v>
      </c>
      <c r="G278" s="23"/>
      <c r="H278" s="24" t="e">
        <f>'Cost Input'!$F278*'Cost Input'!$G278</f>
        <v>#N/A</v>
      </c>
      <c r="I278" s="23"/>
      <c r="J278" s="24" t="e">
        <f>'Cost Input'!$F278*'Cost Input'!$I278</f>
        <v>#N/A</v>
      </c>
      <c r="K278" s="25">
        <f>'Cost Input'!$G278+'Cost Input'!$I278</f>
        <v>0</v>
      </c>
      <c r="L278" s="26" t="e">
        <f>'Cost Input'!$H278+'Cost Input'!$J278</f>
        <v>#N/A</v>
      </c>
      <c r="M278" s="27"/>
      <c r="N278" s="27"/>
      <c r="O278" s="28">
        <f>'Cost Input'!$M278+'Cost Input'!$N278</f>
        <v>0</v>
      </c>
      <c r="P278" s="29"/>
      <c r="Q278" s="29"/>
      <c r="R278" s="1"/>
      <c r="S278" s="1"/>
      <c r="T278" s="1"/>
      <c r="U278" s="1"/>
      <c r="V278" s="1"/>
      <c r="W278" s="1"/>
      <c r="X278" s="1"/>
      <c r="Y278" s="1"/>
      <c r="Z278" s="1"/>
    </row>
    <row r="279" spans="1:26" ht="14.25" customHeight="1">
      <c r="A279" s="20"/>
      <c r="B279" s="21"/>
      <c r="C279" s="21"/>
      <c r="D279" s="22"/>
      <c r="E279" s="21"/>
      <c r="F279" s="162" t="e" cm="1">
        <f t="array" ref="F279">_xlfn.IFS(D279="Tech Bachelor - Still to be hired",5700,D279="Master - Still to be hired",8000,D279="Master in Eng - Still to be hired",8700,D279="PhD - Still to be hired",10500,D279="Tech Bachelor",5700,D279="Master",8000,D279="Master in Eng",8700,D279="PhD",10500)</f>
        <v>#N/A</v>
      </c>
      <c r="G279" s="23"/>
      <c r="H279" s="24" t="e">
        <f>'Cost Input'!$F279*'Cost Input'!$G279</f>
        <v>#N/A</v>
      </c>
      <c r="I279" s="23"/>
      <c r="J279" s="24" t="e">
        <f>'Cost Input'!$F279*'Cost Input'!$I279</f>
        <v>#N/A</v>
      </c>
      <c r="K279" s="25">
        <f>'Cost Input'!$G279+'Cost Input'!$I279</f>
        <v>0</v>
      </c>
      <c r="L279" s="26" t="e">
        <f>'Cost Input'!$H279+'Cost Input'!$J279</f>
        <v>#N/A</v>
      </c>
      <c r="M279" s="27"/>
      <c r="N279" s="27"/>
      <c r="O279" s="28">
        <f>'Cost Input'!$M279+'Cost Input'!$N279</f>
        <v>0</v>
      </c>
      <c r="P279" s="29"/>
      <c r="Q279" s="29"/>
      <c r="R279" s="1"/>
      <c r="S279" s="1"/>
      <c r="T279" s="1"/>
      <c r="U279" s="1"/>
      <c r="V279" s="1"/>
      <c r="W279" s="1"/>
      <c r="X279" s="1"/>
      <c r="Y279" s="1"/>
      <c r="Z279" s="1"/>
    </row>
    <row r="280" spans="1:26" ht="14.25" customHeight="1">
      <c r="A280" s="20"/>
      <c r="B280" s="21"/>
      <c r="C280" s="21"/>
      <c r="D280" s="22"/>
      <c r="E280" s="21"/>
      <c r="F280" s="162" t="e" cm="1">
        <f t="array" ref="F280">_xlfn.IFS(D280="Tech Bachelor - Still to be hired",5700,D280="Master - Still to be hired",8000,D280="Master in Eng - Still to be hired",8700,D280="PhD - Still to be hired",10500,D280="Tech Bachelor",5700,D280="Master",8000,D280="Master in Eng",8700,D280="PhD",10500)</f>
        <v>#N/A</v>
      </c>
      <c r="G280" s="23"/>
      <c r="H280" s="24" t="e">
        <f>'Cost Input'!$F280*'Cost Input'!$G280</f>
        <v>#N/A</v>
      </c>
      <c r="I280" s="23"/>
      <c r="J280" s="24" t="e">
        <f>'Cost Input'!$F280*'Cost Input'!$I280</f>
        <v>#N/A</v>
      </c>
      <c r="K280" s="25">
        <f>'Cost Input'!$G280+'Cost Input'!$I280</f>
        <v>0</v>
      </c>
      <c r="L280" s="26" t="e">
        <f>'Cost Input'!$H280+'Cost Input'!$J280</f>
        <v>#N/A</v>
      </c>
      <c r="M280" s="27"/>
      <c r="N280" s="27"/>
      <c r="O280" s="28">
        <f>'Cost Input'!$M280+'Cost Input'!$N280</f>
        <v>0</v>
      </c>
      <c r="P280" s="29"/>
      <c r="Q280" s="29"/>
      <c r="R280" s="1"/>
      <c r="S280" s="1"/>
      <c r="T280" s="1"/>
      <c r="U280" s="1"/>
      <c r="V280" s="1"/>
      <c r="W280" s="1"/>
      <c r="X280" s="1"/>
      <c r="Y280" s="1"/>
      <c r="Z280" s="1"/>
    </row>
    <row r="281" spans="1:26" ht="14.25" customHeight="1">
      <c r="A281" s="20"/>
      <c r="B281" s="21"/>
      <c r="C281" s="21"/>
      <c r="D281" s="22"/>
      <c r="E281" s="21"/>
      <c r="F281" s="162" t="e" cm="1">
        <f t="array" ref="F281">_xlfn.IFS(D281="Tech Bachelor - Still to be hired",5700,D281="Master - Still to be hired",8000,D281="Master in Eng - Still to be hired",8700,D281="PhD - Still to be hired",10500,D281="Tech Bachelor",5700,D281="Master",8000,D281="Master in Eng",8700,D281="PhD",10500)</f>
        <v>#N/A</v>
      </c>
      <c r="G281" s="23"/>
      <c r="H281" s="24" t="e">
        <f>'Cost Input'!$F281*'Cost Input'!$G281</f>
        <v>#N/A</v>
      </c>
      <c r="I281" s="23"/>
      <c r="J281" s="24" t="e">
        <f>'Cost Input'!$F281*'Cost Input'!$I281</f>
        <v>#N/A</v>
      </c>
      <c r="K281" s="25">
        <f>'Cost Input'!$G281+'Cost Input'!$I281</f>
        <v>0</v>
      </c>
      <c r="L281" s="26" t="e">
        <f>'Cost Input'!$H281+'Cost Input'!$J281</f>
        <v>#N/A</v>
      </c>
      <c r="M281" s="27"/>
      <c r="N281" s="27"/>
      <c r="O281" s="28">
        <f>'Cost Input'!$M281+'Cost Input'!$N281</f>
        <v>0</v>
      </c>
      <c r="P281" s="29"/>
      <c r="Q281" s="29"/>
      <c r="R281" s="1"/>
      <c r="S281" s="1"/>
      <c r="T281" s="1"/>
      <c r="U281" s="1"/>
      <c r="V281" s="1"/>
      <c r="W281" s="1"/>
      <c r="X281" s="1"/>
      <c r="Y281" s="1"/>
      <c r="Z281" s="1"/>
    </row>
    <row r="282" spans="1:26" ht="14.25" customHeight="1">
      <c r="A282" s="20"/>
      <c r="B282" s="21"/>
      <c r="C282" s="21"/>
      <c r="D282" s="22"/>
      <c r="E282" s="21"/>
      <c r="F282" s="162" t="e" cm="1">
        <f t="array" ref="F282">_xlfn.IFS(D282="Tech Bachelor - Still to be hired",5700,D282="Master - Still to be hired",8000,D282="Master in Eng - Still to be hired",8700,D282="PhD - Still to be hired",10500,D282="Tech Bachelor",5700,D282="Master",8000,D282="Master in Eng",8700,D282="PhD",10500)</f>
        <v>#N/A</v>
      </c>
      <c r="G282" s="23"/>
      <c r="H282" s="24" t="e">
        <f>'Cost Input'!$F282*'Cost Input'!$G282</f>
        <v>#N/A</v>
      </c>
      <c r="I282" s="23"/>
      <c r="J282" s="24" t="e">
        <f>'Cost Input'!$F282*'Cost Input'!$I282</f>
        <v>#N/A</v>
      </c>
      <c r="K282" s="25">
        <f>'Cost Input'!$G282+'Cost Input'!$I282</f>
        <v>0</v>
      </c>
      <c r="L282" s="26" t="e">
        <f>'Cost Input'!$H282+'Cost Input'!$J282</f>
        <v>#N/A</v>
      </c>
      <c r="M282" s="27"/>
      <c r="N282" s="27"/>
      <c r="O282" s="28">
        <f>'Cost Input'!$M282+'Cost Input'!$N282</f>
        <v>0</v>
      </c>
      <c r="P282" s="29"/>
      <c r="Q282" s="29"/>
      <c r="R282" s="1"/>
      <c r="S282" s="1"/>
      <c r="T282" s="1"/>
      <c r="U282" s="1"/>
      <c r="V282" s="1"/>
      <c r="W282" s="1"/>
      <c r="X282" s="1"/>
      <c r="Y282" s="1"/>
      <c r="Z282" s="1"/>
    </row>
    <row r="283" spans="1:26" ht="14.25" customHeight="1">
      <c r="A283" s="20"/>
      <c r="B283" s="21"/>
      <c r="C283" s="21"/>
      <c r="D283" s="22"/>
      <c r="E283" s="21"/>
      <c r="F283" s="162" t="e" cm="1">
        <f t="array" ref="F283">_xlfn.IFS(D283="Tech Bachelor - Still to be hired",5700,D283="Master - Still to be hired",8000,D283="Master in Eng - Still to be hired",8700,D283="PhD - Still to be hired",10500,D283="Tech Bachelor",5700,D283="Master",8000,D283="Master in Eng",8700,D283="PhD",10500)</f>
        <v>#N/A</v>
      </c>
      <c r="G283" s="23"/>
      <c r="H283" s="24" t="e">
        <f>'Cost Input'!$F283*'Cost Input'!$G283</f>
        <v>#N/A</v>
      </c>
      <c r="I283" s="23"/>
      <c r="J283" s="24" t="e">
        <f>'Cost Input'!$F283*'Cost Input'!$I283</f>
        <v>#N/A</v>
      </c>
      <c r="K283" s="25">
        <f>'Cost Input'!$G283+'Cost Input'!$I283</f>
        <v>0</v>
      </c>
      <c r="L283" s="26" t="e">
        <f>'Cost Input'!$H283+'Cost Input'!$J283</f>
        <v>#N/A</v>
      </c>
      <c r="M283" s="27"/>
      <c r="N283" s="27"/>
      <c r="O283" s="28">
        <f>'Cost Input'!$M283+'Cost Input'!$N283</f>
        <v>0</v>
      </c>
      <c r="P283" s="29"/>
      <c r="Q283" s="29"/>
      <c r="R283" s="1"/>
      <c r="S283" s="1"/>
      <c r="T283" s="1"/>
      <c r="U283" s="1"/>
      <c r="V283" s="1"/>
      <c r="W283" s="1"/>
      <c r="X283" s="1"/>
      <c r="Y283" s="1"/>
      <c r="Z283" s="1"/>
    </row>
    <row r="284" spans="1:26" ht="14.25" customHeight="1">
      <c r="A284" s="20"/>
      <c r="B284" s="21"/>
      <c r="C284" s="21"/>
      <c r="D284" s="22"/>
      <c r="E284" s="21"/>
      <c r="F284" s="162" t="e" cm="1">
        <f t="array" ref="F284">_xlfn.IFS(D284="Tech Bachelor - Still to be hired",5700,D284="Master - Still to be hired",8000,D284="Master in Eng - Still to be hired",8700,D284="PhD - Still to be hired",10500,D284="Tech Bachelor",5700,D284="Master",8000,D284="Master in Eng",8700,D284="PhD",10500)</f>
        <v>#N/A</v>
      </c>
      <c r="G284" s="23"/>
      <c r="H284" s="24" t="e">
        <f>'Cost Input'!$F284*'Cost Input'!$G284</f>
        <v>#N/A</v>
      </c>
      <c r="I284" s="23"/>
      <c r="J284" s="24" t="e">
        <f>'Cost Input'!$F284*'Cost Input'!$I284</f>
        <v>#N/A</v>
      </c>
      <c r="K284" s="25">
        <f>'Cost Input'!$G284+'Cost Input'!$I284</f>
        <v>0</v>
      </c>
      <c r="L284" s="26" t="e">
        <f>'Cost Input'!$H284+'Cost Input'!$J284</f>
        <v>#N/A</v>
      </c>
      <c r="M284" s="27"/>
      <c r="N284" s="27"/>
      <c r="O284" s="28">
        <f>'Cost Input'!$M284+'Cost Input'!$N284</f>
        <v>0</v>
      </c>
      <c r="P284" s="29"/>
      <c r="Q284" s="29"/>
      <c r="R284" s="1"/>
      <c r="S284" s="1"/>
      <c r="T284" s="1"/>
      <c r="U284" s="1"/>
      <c r="V284" s="1"/>
      <c r="W284" s="1"/>
      <c r="X284" s="1"/>
      <c r="Y284" s="1"/>
      <c r="Z284" s="1"/>
    </row>
    <row r="285" spans="1:26" ht="14.25" customHeight="1">
      <c r="A285" s="20"/>
      <c r="B285" s="21"/>
      <c r="C285" s="21"/>
      <c r="D285" s="22"/>
      <c r="E285" s="21"/>
      <c r="F285" s="162" t="e" cm="1">
        <f t="array" ref="F285">_xlfn.IFS(D285="Tech Bachelor - Still to be hired",5700,D285="Master - Still to be hired",8000,D285="Master in Eng - Still to be hired",8700,D285="PhD - Still to be hired",10500,D285="Tech Bachelor",5700,D285="Master",8000,D285="Master in Eng",8700,D285="PhD",10500)</f>
        <v>#N/A</v>
      </c>
      <c r="G285" s="23"/>
      <c r="H285" s="24" t="e">
        <f>'Cost Input'!$F285*'Cost Input'!$G285</f>
        <v>#N/A</v>
      </c>
      <c r="I285" s="23"/>
      <c r="J285" s="24" t="e">
        <f>'Cost Input'!$F285*'Cost Input'!$I285</f>
        <v>#N/A</v>
      </c>
      <c r="K285" s="25">
        <f>'Cost Input'!$G285+'Cost Input'!$I285</f>
        <v>0</v>
      </c>
      <c r="L285" s="26" t="e">
        <f>'Cost Input'!$H285+'Cost Input'!$J285</f>
        <v>#N/A</v>
      </c>
      <c r="M285" s="27"/>
      <c r="N285" s="27"/>
      <c r="O285" s="28">
        <f>'Cost Input'!$M285+'Cost Input'!$N285</f>
        <v>0</v>
      </c>
      <c r="P285" s="29"/>
      <c r="Q285" s="29"/>
      <c r="R285" s="1"/>
      <c r="S285" s="1"/>
      <c r="T285" s="1"/>
      <c r="U285" s="1"/>
      <c r="V285" s="1"/>
      <c r="W285" s="1"/>
      <c r="X285" s="1"/>
      <c r="Y285" s="1"/>
      <c r="Z285" s="1"/>
    </row>
    <row r="286" spans="1:26" ht="14.25" customHeight="1">
      <c r="A286" s="20"/>
      <c r="B286" s="21"/>
      <c r="C286" s="21"/>
      <c r="D286" s="22"/>
      <c r="E286" s="21"/>
      <c r="F286" s="162" t="e" cm="1">
        <f t="array" ref="F286">_xlfn.IFS(D286="Tech Bachelor - Still to be hired",5700,D286="Master - Still to be hired",8000,D286="Master in Eng - Still to be hired",8700,D286="PhD - Still to be hired",10500,D286="Tech Bachelor",5700,D286="Master",8000,D286="Master in Eng",8700,D286="PhD",10500)</f>
        <v>#N/A</v>
      </c>
      <c r="G286" s="23"/>
      <c r="H286" s="24" t="e">
        <f>'Cost Input'!$F286*'Cost Input'!$G286</f>
        <v>#N/A</v>
      </c>
      <c r="I286" s="23"/>
      <c r="J286" s="24" t="e">
        <f>'Cost Input'!$F286*'Cost Input'!$I286</f>
        <v>#N/A</v>
      </c>
      <c r="K286" s="25">
        <f>'Cost Input'!$G286+'Cost Input'!$I286</f>
        <v>0</v>
      </c>
      <c r="L286" s="26" t="e">
        <f>'Cost Input'!$H286+'Cost Input'!$J286</f>
        <v>#N/A</v>
      </c>
      <c r="M286" s="27"/>
      <c r="N286" s="27"/>
      <c r="O286" s="28">
        <f>'Cost Input'!$M286+'Cost Input'!$N286</f>
        <v>0</v>
      </c>
      <c r="P286" s="29"/>
      <c r="Q286" s="29"/>
      <c r="R286" s="1"/>
      <c r="S286" s="1"/>
      <c r="T286" s="1"/>
      <c r="U286" s="1"/>
      <c r="V286" s="1"/>
      <c r="W286" s="1"/>
      <c r="X286" s="1"/>
      <c r="Y286" s="1"/>
      <c r="Z286" s="1"/>
    </row>
    <row r="287" spans="1:26" ht="14.25" customHeight="1">
      <c r="A287" s="20"/>
      <c r="B287" s="21"/>
      <c r="C287" s="21"/>
      <c r="D287" s="22"/>
      <c r="E287" s="21"/>
      <c r="F287" s="162" t="e" cm="1">
        <f t="array" ref="F287">_xlfn.IFS(D287="Tech Bachelor - Still to be hired",5700,D287="Master - Still to be hired",8000,D287="Master in Eng - Still to be hired",8700,D287="PhD - Still to be hired",10500,D287="Tech Bachelor",5700,D287="Master",8000,D287="Master in Eng",8700,D287="PhD",10500)</f>
        <v>#N/A</v>
      </c>
      <c r="G287" s="23"/>
      <c r="H287" s="24" t="e">
        <f>'Cost Input'!$F287*'Cost Input'!$G287</f>
        <v>#N/A</v>
      </c>
      <c r="I287" s="23"/>
      <c r="J287" s="24" t="e">
        <f>'Cost Input'!$F287*'Cost Input'!$I287</f>
        <v>#N/A</v>
      </c>
      <c r="K287" s="25">
        <f>'Cost Input'!$G287+'Cost Input'!$I287</f>
        <v>0</v>
      </c>
      <c r="L287" s="26" t="e">
        <f>'Cost Input'!$H287+'Cost Input'!$J287</f>
        <v>#N/A</v>
      </c>
      <c r="M287" s="27"/>
      <c r="N287" s="27"/>
      <c r="O287" s="28">
        <f>'Cost Input'!$M287+'Cost Input'!$N287</f>
        <v>0</v>
      </c>
      <c r="P287" s="29"/>
      <c r="Q287" s="29"/>
      <c r="R287" s="1"/>
      <c r="S287" s="1"/>
      <c r="T287" s="1"/>
      <c r="U287" s="1"/>
      <c r="V287" s="1"/>
      <c r="W287" s="1"/>
      <c r="X287" s="1"/>
      <c r="Y287" s="1"/>
      <c r="Z287" s="1"/>
    </row>
    <row r="288" spans="1:26" ht="14.25" customHeight="1">
      <c r="A288" s="20"/>
      <c r="B288" s="21"/>
      <c r="C288" s="21"/>
      <c r="D288" s="22"/>
      <c r="E288" s="21"/>
      <c r="F288" s="162" t="e" cm="1">
        <f t="array" ref="F288">_xlfn.IFS(D288="Tech Bachelor - Still to be hired",5700,D288="Master - Still to be hired",8000,D288="Master in Eng - Still to be hired",8700,D288="PhD - Still to be hired",10500,D288="Tech Bachelor",5700,D288="Master",8000,D288="Master in Eng",8700,D288="PhD",10500)</f>
        <v>#N/A</v>
      </c>
      <c r="G288" s="23"/>
      <c r="H288" s="24" t="e">
        <f>'Cost Input'!$F288*'Cost Input'!$G288</f>
        <v>#N/A</v>
      </c>
      <c r="I288" s="23"/>
      <c r="J288" s="24" t="e">
        <f>'Cost Input'!$F288*'Cost Input'!$I288</f>
        <v>#N/A</v>
      </c>
      <c r="K288" s="25">
        <f>'Cost Input'!$G288+'Cost Input'!$I288</f>
        <v>0</v>
      </c>
      <c r="L288" s="26" t="e">
        <f>'Cost Input'!$H288+'Cost Input'!$J288</f>
        <v>#N/A</v>
      </c>
      <c r="M288" s="27"/>
      <c r="N288" s="27"/>
      <c r="O288" s="28">
        <f>'Cost Input'!$M288+'Cost Input'!$N288</f>
        <v>0</v>
      </c>
      <c r="P288" s="29"/>
      <c r="Q288" s="29"/>
      <c r="R288" s="1"/>
      <c r="S288" s="1"/>
      <c r="T288" s="1"/>
      <c r="U288" s="1"/>
      <c r="V288" s="1"/>
      <c r="W288" s="1"/>
      <c r="X288" s="1"/>
      <c r="Y288" s="1"/>
      <c r="Z288" s="1"/>
    </row>
    <row r="289" spans="1:26" ht="14.25" customHeight="1">
      <c r="A289" s="20"/>
      <c r="B289" s="21"/>
      <c r="C289" s="21"/>
      <c r="D289" s="22"/>
      <c r="E289" s="21"/>
      <c r="F289" s="162" t="e" cm="1">
        <f t="array" ref="F289">_xlfn.IFS(D289="Tech Bachelor - Still to be hired",5700,D289="Master - Still to be hired",8000,D289="Master in Eng - Still to be hired",8700,D289="PhD - Still to be hired",10500,D289="Tech Bachelor",5700,D289="Master",8000,D289="Master in Eng",8700,D289="PhD",10500)</f>
        <v>#N/A</v>
      </c>
      <c r="G289" s="23"/>
      <c r="H289" s="24" t="e">
        <f>'Cost Input'!$F289*'Cost Input'!$G289</f>
        <v>#N/A</v>
      </c>
      <c r="I289" s="23"/>
      <c r="J289" s="24" t="e">
        <f>'Cost Input'!$F289*'Cost Input'!$I289</f>
        <v>#N/A</v>
      </c>
      <c r="K289" s="25">
        <f>'Cost Input'!$G289+'Cost Input'!$I289</f>
        <v>0</v>
      </c>
      <c r="L289" s="26" t="e">
        <f>'Cost Input'!$H289+'Cost Input'!$J289</f>
        <v>#N/A</v>
      </c>
      <c r="M289" s="27"/>
      <c r="N289" s="27"/>
      <c r="O289" s="28">
        <f>'Cost Input'!$M289+'Cost Input'!$N289</f>
        <v>0</v>
      </c>
      <c r="P289" s="29"/>
      <c r="Q289" s="29"/>
      <c r="R289" s="1"/>
      <c r="S289" s="1"/>
      <c r="T289" s="1"/>
      <c r="U289" s="1"/>
      <c r="V289" s="1"/>
      <c r="W289" s="1"/>
      <c r="X289" s="1"/>
      <c r="Y289" s="1"/>
      <c r="Z289" s="1"/>
    </row>
    <row r="290" spans="1:26" ht="14.25" customHeight="1">
      <c r="A290" s="20"/>
      <c r="B290" s="21"/>
      <c r="C290" s="21"/>
      <c r="D290" s="22"/>
      <c r="E290" s="21"/>
      <c r="F290" s="162" t="e" cm="1">
        <f t="array" ref="F290">_xlfn.IFS(D290="Tech Bachelor - Still to be hired",5700,D290="Master - Still to be hired",8000,D290="Master in Eng - Still to be hired",8700,D290="PhD - Still to be hired",10500,D290="Tech Bachelor",5700,D290="Master",8000,D290="Master in Eng",8700,D290="PhD",10500)</f>
        <v>#N/A</v>
      </c>
      <c r="G290" s="23"/>
      <c r="H290" s="24" t="e">
        <f>'Cost Input'!$F290*'Cost Input'!$G290</f>
        <v>#N/A</v>
      </c>
      <c r="I290" s="23"/>
      <c r="J290" s="24" t="e">
        <f>'Cost Input'!$F290*'Cost Input'!$I290</f>
        <v>#N/A</v>
      </c>
      <c r="K290" s="25">
        <f>'Cost Input'!$G290+'Cost Input'!$I290</f>
        <v>0</v>
      </c>
      <c r="L290" s="26" t="e">
        <f>'Cost Input'!$H290+'Cost Input'!$J290</f>
        <v>#N/A</v>
      </c>
      <c r="M290" s="27"/>
      <c r="N290" s="27"/>
      <c r="O290" s="28">
        <f>'Cost Input'!$M290+'Cost Input'!$N290</f>
        <v>0</v>
      </c>
      <c r="P290" s="29"/>
      <c r="Q290" s="29"/>
      <c r="R290" s="1"/>
      <c r="S290" s="1"/>
      <c r="T290" s="1"/>
      <c r="U290" s="1"/>
      <c r="V290" s="1"/>
      <c r="W290" s="1"/>
      <c r="X290" s="1"/>
      <c r="Y290" s="1"/>
      <c r="Z290" s="1"/>
    </row>
    <row r="291" spans="1:26" ht="14.25" customHeight="1">
      <c r="A291" s="20"/>
      <c r="B291" s="21"/>
      <c r="C291" s="21"/>
      <c r="D291" s="22"/>
      <c r="E291" s="21"/>
      <c r="F291" s="162" t="e" cm="1">
        <f t="array" ref="F291">_xlfn.IFS(D291="Tech Bachelor - Still to be hired",5700,D291="Master - Still to be hired",8000,D291="Master in Eng - Still to be hired",8700,D291="PhD - Still to be hired",10500,D291="Tech Bachelor",5700,D291="Master",8000,D291="Master in Eng",8700,D291="PhD",10500)</f>
        <v>#N/A</v>
      </c>
      <c r="G291" s="23"/>
      <c r="H291" s="24" t="e">
        <f>'Cost Input'!$F291*'Cost Input'!$G291</f>
        <v>#N/A</v>
      </c>
      <c r="I291" s="23"/>
      <c r="J291" s="24" t="e">
        <f>'Cost Input'!$F291*'Cost Input'!$I291</f>
        <v>#N/A</v>
      </c>
      <c r="K291" s="25">
        <f>'Cost Input'!$G291+'Cost Input'!$I291</f>
        <v>0</v>
      </c>
      <c r="L291" s="26" t="e">
        <f>'Cost Input'!$H291+'Cost Input'!$J291</f>
        <v>#N/A</v>
      </c>
      <c r="M291" s="27"/>
      <c r="N291" s="27"/>
      <c r="O291" s="28">
        <f>'Cost Input'!$M291+'Cost Input'!$N291</f>
        <v>0</v>
      </c>
      <c r="P291" s="29"/>
      <c r="Q291" s="29"/>
      <c r="R291" s="1"/>
      <c r="S291" s="1"/>
      <c r="T291" s="1"/>
      <c r="U291" s="1"/>
      <c r="V291" s="1"/>
      <c r="W291" s="1"/>
      <c r="X291" s="1"/>
      <c r="Y291" s="1"/>
      <c r="Z291" s="1"/>
    </row>
    <row r="292" spans="1:26" ht="14.25" customHeight="1">
      <c r="A292" s="20"/>
      <c r="B292" s="21"/>
      <c r="C292" s="21"/>
      <c r="D292" s="22"/>
      <c r="E292" s="21"/>
      <c r="F292" s="162" t="e" cm="1">
        <f t="array" ref="F292">_xlfn.IFS(D292="Tech Bachelor - Still to be hired",5700,D292="Master - Still to be hired",8000,D292="Master in Eng - Still to be hired",8700,D292="PhD - Still to be hired",10500,D292="Tech Bachelor",5700,D292="Master",8000,D292="Master in Eng",8700,D292="PhD",10500)</f>
        <v>#N/A</v>
      </c>
      <c r="G292" s="23"/>
      <c r="H292" s="24" t="e">
        <f>'Cost Input'!$F292*'Cost Input'!$G292</f>
        <v>#N/A</v>
      </c>
      <c r="I292" s="23"/>
      <c r="J292" s="24" t="e">
        <f>'Cost Input'!$F292*'Cost Input'!$I292</f>
        <v>#N/A</v>
      </c>
      <c r="K292" s="25">
        <f>'Cost Input'!$G292+'Cost Input'!$I292</f>
        <v>0</v>
      </c>
      <c r="L292" s="26" t="e">
        <f>'Cost Input'!$H292+'Cost Input'!$J292</f>
        <v>#N/A</v>
      </c>
      <c r="M292" s="27"/>
      <c r="N292" s="27"/>
      <c r="O292" s="28">
        <f>'Cost Input'!$M292+'Cost Input'!$N292</f>
        <v>0</v>
      </c>
      <c r="P292" s="29"/>
      <c r="Q292" s="29"/>
      <c r="R292" s="1"/>
      <c r="S292" s="1"/>
      <c r="T292" s="1"/>
      <c r="U292" s="1"/>
      <c r="V292" s="1"/>
      <c r="W292" s="1"/>
      <c r="X292" s="1"/>
      <c r="Y292" s="1"/>
      <c r="Z292" s="1"/>
    </row>
    <row r="293" spans="1:26" ht="14.25" customHeight="1">
      <c r="A293" s="20"/>
      <c r="B293" s="21"/>
      <c r="C293" s="21"/>
      <c r="D293" s="22"/>
      <c r="E293" s="21"/>
      <c r="F293" s="162" t="e" cm="1">
        <f t="array" ref="F293">_xlfn.IFS(D293="Tech Bachelor - Still to be hired",5700,D293="Master - Still to be hired",8000,D293="Master in Eng - Still to be hired",8700,D293="PhD - Still to be hired",10500,D293="Tech Bachelor",5700,D293="Master",8000,D293="Master in Eng",8700,D293="PhD",10500)</f>
        <v>#N/A</v>
      </c>
      <c r="G293" s="23"/>
      <c r="H293" s="24" t="e">
        <f>'Cost Input'!$F293*'Cost Input'!$G293</f>
        <v>#N/A</v>
      </c>
      <c r="I293" s="23"/>
      <c r="J293" s="24" t="e">
        <f>'Cost Input'!$F293*'Cost Input'!$I293</f>
        <v>#N/A</v>
      </c>
      <c r="K293" s="25">
        <f>'Cost Input'!$G293+'Cost Input'!$I293</f>
        <v>0</v>
      </c>
      <c r="L293" s="26" t="e">
        <f>'Cost Input'!$H293+'Cost Input'!$J293</f>
        <v>#N/A</v>
      </c>
      <c r="M293" s="27"/>
      <c r="N293" s="27"/>
      <c r="O293" s="28">
        <f>'Cost Input'!$M293+'Cost Input'!$N293</f>
        <v>0</v>
      </c>
      <c r="P293" s="29"/>
      <c r="Q293" s="29"/>
      <c r="R293" s="1"/>
      <c r="S293" s="1"/>
      <c r="T293" s="1"/>
      <c r="U293" s="1"/>
      <c r="V293" s="1"/>
      <c r="W293" s="1"/>
      <c r="X293" s="1"/>
      <c r="Y293" s="1"/>
      <c r="Z293" s="1"/>
    </row>
    <row r="294" spans="1:26" ht="14.25" customHeight="1">
      <c r="A294" s="20"/>
      <c r="B294" s="21"/>
      <c r="C294" s="21"/>
      <c r="D294" s="22"/>
      <c r="E294" s="21"/>
      <c r="F294" s="162" t="e" cm="1">
        <f t="array" ref="F294">_xlfn.IFS(D294="Tech Bachelor - Still to be hired",5700,D294="Master - Still to be hired",8000,D294="Master in Eng - Still to be hired",8700,D294="PhD - Still to be hired",10500,D294="Tech Bachelor",5700,D294="Master",8000,D294="Master in Eng",8700,D294="PhD",10500)</f>
        <v>#N/A</v>
      </c>
      <c r="G294" s="23"/>
      <c r="H294" s="24" t="e">
        <f>'Cost Input'!$F294*'Cost Input'!$G294</f>
        <v>#N/A</v>
      </c>
      <c r="I294" s="23"/>
      <c r="J294" s="24" t="e">
        <f>'Cost Input'!$F294*'Cost Input'!$I294</f>
        <v>#N/A</v>
      </c>
      <c r="K294" s="25">
        <f>'Cost Input'!$G294+'Cost Input'!$I294</f>
        <v>0</v>
      </c>
      <c r="L294" s="26" t="e">
        <f>'Cost Input'!$H294+'Cost Input'!$J294</f>
        <v>#N/A</v>
      </c>
      <c r="M294" s="27"/>
      <c r="N294" s="27"/>
      <c r="O294" s="28">
        <f>'Cost Input'!$M294+'Cost Input'!$N294</f>
        <v>0</v>
      </c>
      <c r="P294" s="29"/>
      <c r="Q294" s="29"/>
      <c r="R294" s="1"/>
      <c r="S294" s="1"/>
      <c r="T294" s="1"/>
      <c r="U294" s="1"/>
      <c r="V294" s="1"/>
      <c r="W294" s="1"/>
      <c r="X294" s="1"/>
      <c r="Y294" s="1"/>
      <c r="Z294" s="1"/>
    </row>
    <row r="295" spans="1:26" ht="14.25" customHeight="1">
      <c r="A295" s="20"/>
      <c r="B295" s="21"/>
      <c r="C295" s="21"/>
      <c r="D295" s="22"/>
      <c r="E295" s="21"/>
      <c r="F295" s="162" t="e" cm="1">
        <f t="array" ref="F295">_xlfn.IFS(D295="Tech Bachelor - Still to be hired",5700,D295="Master - Still to be hired",8000,D295="Master in Eng - Still to be hired",8700,D295="PhD - Still to be hired",10500,D295="Tech Bachelor",5700,D295="Master",8000,D295="Master in Eng",8700,D295="PhD",10500)</f>
        <v>#N/A</v>
      </c>
      <c r="G295" s="23"/>
      <c r="H295" s="24" t="e">
        <f>'Cost Input'!$F295*'Cost Input'!$G295</f>
        <v>#N/A</v>
      </c>
      <c r="I295" s="23"/>
      <c r="J295" s="24" t="e">
        <f>'Cost Input'!$F295*'Cost Input'!$I295</f>
        <v>#N/A</v>
      </c>
      <c r="K295" s="25">
        <f>'Cost Input'!$G295+'Cost Input'!$I295</f>
        <v>0</v>
      </c>
      <c r="L295" s="26" t="e">
        <f>'Cost Input'!$H295+'Cost Input'!$J295</f>
        <v>#N/A</v>
      </c>
      <c r="M295" s="27"/>
      <c r="N295" s="27"/>
      <c r="O295" s="28">
        <f>'Cost Input'!$M295+'Cost Input'!$N295</f>
        <v>0</v>
      </c>
      <c r="P295" s="29"/>
      <c r="Q295" s="29"/>
      <c r="R295" s="1"/>
      <c r="S295" s="1"/>
      <c r="T295" s="1"/>
      <c r="U295" s="1"/>
      <c r="V295" s="1"/>
      <c r="W295" s="1"/>
      <c r="X295" s="1"/>
      <c r="Y295" s="1"/>
      <c r="Z295" s="1"/>
    </row>
    <row r="296" spans="1:26" ht="14.25" customHeight="1">
      <c r="A296" s="20"/>
      <c r="B296" s="21"/>
      <c r="C296" s="21"/>
      <c r="D296" s="22"/>
      <c r="E296" s="21"/>
      <c r="F296" s="162" t="e" cm="1">
        <f t="array" ref="F296">_xlfn.IFS(D296="Tech Bachelor - Still to be hired",5700,D296="Master - Still to be hired",8000,D296="Master in Eng - Still to be hired",8700,D296="PhD - Still to be hired",10500,D296="Tech Bachelor",5700,D296="Master",8000,D296="Master in Eng",8700,D296="PhD",10500)</f>
        <v>#N/A</v>
      </c>
      <c r="G296" s="23"/>
      <c r="H296" s="24" t="e">
        <f>'Cost Input'!$F296*'Cost Input'!$G296</f>
        <v>#N/A</v>
      </c>
      <c r="I296" s="23"/>
      <c r="J296" s="24" t="e">
        <f>'Cost Input'!$F296*'Cost Input'!$I296</f>
        <v>#N/A</v>
      </c>
      <c r="K296" s="25">
        <f>'Cost Input'!$G296+'Cost Input'!$I296</f>
        <v>0</v>
      </c>
      <c r="L296" s="26" t="e">
        <f>'Cost Input'!$H296+'Cost Input'!$J296</f>
        <v>#N/A</v>
      </c>
      <c r="M296" s="27"/>
      <c r="N296" s="27"/>
      <c r="O296" s="28">
        <f>'Cost Input'!$M296+'Cost Input'!$N296</f>
        <v>0</v>
      </c>
      <c r="P296" s="29"/>
      <c r="Q296" s="29"/>
      <c r="R296" s="1"/>
      <c r="S296" s="1"/>
      <c r="T296" s="1"/>
      <c r="U296" s="1"/>
      <c r="V296" s="1"/>
      <c r="W296" s="1"/>
      <c r="X296" s="1"/>
      <c r="Y296" s="1"/>
      <c r="Z296" s="1"/>
    </row>
    <row r="297" spans="1:26" ht="14.25" customHeight="1">
      <c r="A297" s="20"/>
      <c r="B297" s="21"/>
      <c r="C297" s="21"/>
      <c r="D297" s="22"/>
      <c r="E297" s="21"/>
      <c r="F297" s="162" t="e" cm="1">
        <f t="array" ref="F297">_xlfn.IFS(D297="Tech Bachelor - Still to be hired",5700,D297="Master - Still to be hired",8000,D297="Master in Eng - Still to be hired",8700,D297="PhD - Still to be hired",10500,D297="Tech Bachelor",5700,D297="Master",8000,D297="Master in Eng",8700,D297="PhD",10500)</f>
        <v>#N/A</v>
      </c>
      <c r="G297" s="23"/>
      <c r="H297" s="24" t="e">
        <f>'Cost Input'!$F297*'Cost Input'!$G297</f>
        <v>#N/A</v>
      </c>
      <c r="I297" s="23"/>
      <c r="J297" s="24" t="e">
        <f>'Cost Input'!$F297*'Cost Input'!$I297</f>
        <v>#N/A</v>
      </c>
      <c r="K297" s="25">
        <f>'Cost Input'!$G297+'Cost Input'!$I297</f>
        <v>0</v>
      </c>
      <c r="L297" s="26" t="e">
        <f>'Cost Input'!$H297+'Cost Input'!$J297</f>
        <v>#N/A</v>
      </c>
      <c r="M297" s="27"/>
      <c r="N297" s="27"/>
      <c r="O297" s="28">
        <f>'Cost Input'!$M297+'Cost Input'!$N297</f>
        <v>0</v>
      </c>
      <c r="P297" s="29"/>
      <c r="Q297" s="29"/>
      <c r="R297" s="1"/>
      <c r="S297" s="1"/>
      <c r="T297" s="1"/>
      <c r="U297" s="1"/>
      <c r="V297" s="1"/>
      <c r="W297" s="1"/>
      <c r="X297" s="1"/>
      <c r="Y297" s="1"/>
      <c r="Z297" s="1"/>
    </row>
    <row r="298" spans="1:26" ht="14.25" customHeight="1">
      <c r="A298" s="20"/>
      <c r="B298" s="21"/>
      <c r="C298" s="21"/>
      <c r="D298" s="22"/>
      <c r="E298" s="21"/>
      <c r="F298" s="162" t="e" cm="1">
        <f t="array" ref="F298">_xlfn.IFS(D298="Tech Bachelor - Still to be hired",5700,D298="Master - Still to be hired",8000,D298="Master in Eng - Still to be hired",8700,D298="PhD - Still to be hired",10500,D298="Tech Bachelor",5700,D298="Master",8000,D298="Master in Eng",8700,D298="PhD",10500)</f>
        <v>#N/A</v>
      </c>
      <c r="G298" s="23"/>
      <c r="H298" s="24" t="e">
        <f>'Cost Input'!$F298*'Cost Input'!$G298</f>
        <v>#N/A</v>
      </c>
      <c r="I298" s="23"/>
      <c r="J298" s="24" t="e">
        <f>'Cost Input'!$F298*'Cost Input'!$I298</f>
        <v>#N/A</v>
      </c>
      <c r="K298" s="25">
        <f>'Cost Input'!$G298+'Cost Input'!$I298</f>
        <v>0</v>
      </c>
      <c r="L298" s="26" t="e">
        <f>'Cost Input'!$H298+'Cost Input'!$J298</f>
        <v>#N/A</v>
      </c>
      <c r="M298" s="27"/>
      <c r="N298" s="27"/>
      <c r="O298" s="28">
        <f>'Cost Input'!$M298+'Cost Input'!$N298</f>
        <v>0</v>
      </c>
      <c r="P298" s="29"/>
      <c r="Q298" s="29"/>
      <c r="R298" s="1"/>
      <c r="S298" s="1"/>
      <c r="T298" s="1"/>
      <c r="U298" s="1"/>
      <c r="V298" s="1"/>
      <c r="W298" s="1"/>
      <c r="X298" s="1"/>
      <c r="Y298" s="1"/>
      <c r="Z298" s="1"/>
    </row>
    <row r="299" spans="1:26" ht="14.25" customHeight="1">
      <c r="A299" s="20"/>
      <c r="B299" s="21"/>
      <c r="C299" s="21"/>
      <c r="D299" s="22"/>
      <c r="E299" s="21"/>
      <c r="F299" s="162" t="e" cm="1">
        <f t="array" ref="F299">_xlfn.IFS(D299="Tech Bachelor - Still to be hired",5700,D299="Master - Still to be hired",8000,D299="Master in Eng - Still to be hired",8700,D299="PhD - Still to be hired",10500,D299="Tech Bachelor",5700,D299="Master",8000,D299="Master in Eng",8700,D299="PhD",10500)</f>
        <v>#N/A</v>
      </c>
      <c r="G299" s="23"/>
      <c r="H299" s="24" t="e">
        <f>'Cost Input'!$F299*'Cost Input'!$G299</f>
        <v>#N/A</v>
      </c>
      <c r="I299" s="23"/>
      <c r="J299" s="24" t="e">
        <f>'Cost Input'!$F299*'Cost Input'!$I299</f>
        <v>#N/A</v>
      </c>
      <c r="K299" s="25">
        <f>'Cost Input'!$G299+'Cost Input'!$I299</f>
        <v>0</v>
      </c>
      <c r="L299" s="26" t="e">
        <f>'Cost Input'!$H299+'Cost Input'!$J299</f>
        <v>#N/A</v>
      </c>
      <c r="M299" s="27"/>
      <c r="N299" s="27"/>
      <c r="O299" s="28">
        <f>'Cost Input'!$M299+'Cost Input'!$N299</f>
        <v>0</v>
      </c>
      <c r="P299" s="29"/>
      <c r="Q299" s="29"/>
      <c r="R299" s="1"/>
      <c r="S299" s="1"/>
      <c r="T299" s="1"/>
      <c r="U299" s="1"/>
      <c r="V299" s="1"/>
      <c r="W299" s="1"/>
      <c r="X299" s="1"/>
      <c r="Y299" s="1"/>
      <c r="Z299" s="1"/>
    </row>
    <row r="300" spans="1:26" ht="14.25" customHeight="1">
      <c r="A300" s="20"/>
      <c r="B300" s="21"/>
      <c r="C300" s="21"/>
      <c r="D300" s="22"/>
      <c r="E300" s="21"/>
      <c r="F300" s="162" t="e" cm="1">
        <f t="array" ref="F300">_xlfn.IFS(D300="Tech Bachelor - Still to be hired",5700,D300="Master - Still to be hired",8000,D300="Master in Eng - Still to be hired",8700,D300="PhD - Still to be hired",10500,D300="Tech Bachelor",5700,D300="Master",8000,D300="Master in Eng",8700,D300="PhD",10500)</f>
        <v>#N/A</v>
      </c>
      <c r="G300" s="23"/>
      <c r="H300" s="24" t="e">
        <f>'Cost Input'!$F300*'Cost Input'!$G300</f>
        <v>#N/A</v>
      </c>
      <c r="I300" s="23"/>
      <c r="J300" s="24" t="e">
        <f>'Cost Input'!$F300*'Cost Input'!$I300</f>
        <v>#N/A</v>
      </c>
      <c r="K300" s="25">
        <f>'Cost Input'!$G300+'Cost Input'!$I300</f>
        <v>0</v>
      </c>
      <c r="L300" s="26" t="e">
        <f>'Cost Input'!$H300+'Cost Input'!$J300</f>
        <v>#N/A</v>
      </c>
      <c r="M300" s="27"/>
      <c r="N300" s="27"/>
      <c r="O300" s="28">
        <f>'Cost Input'!$M300+'Cost Input'!$N300</f>
        <v>0</v>
      </c>
      <c r="P300" s="29"/>
      <c r="Q300" s="29"/>
      <c r="R300" s="1"/>
      <c r="S300" s="1"/>
      <c r="T300" s="1"/>
      <c r="U300" s="1"/>
      <c r="V300" s="1"/>
      <c r="W300" s="1"/>
      <c r="X300" s="1"/>
      <c r="Y300" s="1"/>
      <c r="Z300" s="1"/>
    </row>
    <row r="301" spans="1:26" ht="14.25" customHeight="1">
      <c r="A301" s="20"/>
      <c r="B301" s="21"/>
      <c r="C301" s="21"/>
      <c r="D301" s="22"/>
      <c r="E301" s="21"/>
      <c r="F301" s="162" t="e" cm="1">
        <f t="array" ref="F301">_xlfn.IFS(D301="Tech Bachelor - Still to be hired",5700,D301="Master - Still to be hired",8000,D301="Master in Eng - Still to be hired",8700,D301="PhD - Still to be hired",10500,D301="Tech Bachelor",5700,D301="Master",8000,D301="Master in Eng",8700,D301="PhD",10500)</f>
        <v>#N/A</v>
      </c>
      <c r="G301" s="23"/>
      <c r="H301" s="24" t="e">
        <f>'Cost Input'!$F301*'Cost Input'!$G301</f>
        <v>#N/A</v>
      </c>
      <c r="I301" s="23"/>
      <c r="J301" s="24" t="e">
        <f>'Cost Input'!$F301*'Cost Input'!$I301</f>
        <v>#N/A</v>
      </c>
      <c r="K301" s="25">
        <f>'Cost Input'!$G301+'Cost Input'!$I301</f>
        <v>0</v>
      </c>
      <c r="L301" s="26" t="e">
        <f>'Cost Input'!$H301+'Cost Input'!$J301</f>
        <v>#N/A</v>
      </c>
      <c r="M301" s="27"/>
      <c r="N301" s="27"/>
      <c r="O301" s="28">
        <f>'Cost Input'!$M301+'Cost Input'!$N301</f>
        <v>0</v>
      </c>
      <c r="P301" s="29"/>
      <c r="Q301" s="29"/>
      <c r="R301" s="1"/>
      <c r="S301" s="1"/>
      <c r="T301" s="1"/>
      <c r="U301" s="1"/>
      <c r="V301" s="1"/>
      <c r="W301" s="1"/>
      <c r="X301" s="1"/>
      <c r="Y301" s="1"/>
      <c r="Z301" s="1"/>
    </row>
    <row r="302" spans="1:26" ht="14.25" customHeight="1">
      <c r="A302" s="20"/>
      <c r="B302" s="21"/>
      <c r="C302" s="21"/>
      <c r="D302" s="22"/>
      <c r="E302" s="21"/>
      <c r="F302" s="162" t="e" cm="1">
        <f t="array" ref="F302">_xlfn.IFS(D302="Tech Bachelor - Still to be hired",5700,D302="Master - Still to be hired",8000,D302="Master in Eng - Still to be hired",8700,D302="PhD - Still to be hired",10500,D302="Tech Bachelor",5700,D302="Master",8000,D302="Master in Eng",8700,D302="PhD",10500)</f>
        <v>#N/A</v>
      </c>
      <c r="G302" s="23"/>
      <c r="H302" s="24" t="e">
        <f>'Cost Input'!$F302*'Cost Input'!$G302</f>
        <v>#N/A</v>
      </c>
      <c r="I302" s="23"/>
      <c r="J302" s="24" t="e">
        <f>'Cost Input'!$F302*'Cost Input'!$I302</f>
        <v>#N/A</v>
      </c>
      <c r="K302" s="25">
        <f>'Cost Input'!$G302+'Cost Input'!$I302</f>
        <v>0</v>
      </c>
      <c r="L302" s="26" t="e">
        <f>'Cost Input'!$H302+'Cost Input'!$J302</f>
        <v>#N/A</v>
      </c>
      <c r="M302" s="27"/>
      <c r="N302" s="27"/>
      <c r="O302" s="28">
        <f>'Cost Input'!$M302+'Cost Input'!$N302</f>
        <v>0</v>
      </c>
      <c r="P302" s="29"/>
      <c r="Q302" s="29"/>
      <c r="R302" s="1"/>
      <c r="S302" s="1"/>
      <c r="T302" s="1"/>
      <c r="U302" s="1"/>
      <c r="V302" s="1"/>
      <c r="W302" s="1"/>
      <c r="X302" s="1"/>
      <c r="Y302" s="1"/>
      <c r="Z302" s="1"/>
    </row>
    <row r="303" spans="1:26" ht="14.25" customHeight="1">
      <c r="A303" s="20"/>
      <c r="B303" s="21"/>
      <c r="C303" s="21"/>
      <c r="D303" s="22"/>
      <c r="E303" s="21"/>
      <c r="F303" s="162" t="e" cm="1">
        <f t="array" ref="F303">_xlfn.IFS(D303="Tech Bachelor - Still to be hired",5700,D303="Master - Still to be hired",8000,D303="Master in Eng - Still to be hired",8700,D303="PhD - Still to be hired",10500,D303="Tech Bachelor",5700,D303="Master",8000,D303="Master in Eng",8700,D303="PhD",10500)</f>
        <v>#N/A</v>
      </c>
      <c r="G303" s="23"/>
      <c r="H303" s="24" t="e">
        <f>'Cost Input'!$F303*'Cost Input'!$G303</f>
        <v>#N/A</v>
      </c>
      <c r="I303" s="23"/>
      <c r="J303" s="24" t="e">
        <f>'Cost Input'!$F303*'Cost Input'!$I303</f>
        <v>#N/A</v>
      </c>
      <c r="K303" s="25">
        <f>'Cost Input'!$G303+'Cost Input'!$I303</f>
        <v>0</v>
      </c>
      <c r="L303" s="26" t="e">
        <f>'Cost Input'!$H303+'Cost Input'!$J303</f>
        <v>#N/A</v>
      </c>
      <c r="M303" s="27"/>
      <c r="N303" s="27"/>
      <c r="O303" s="28">
        <f>'Cost Input'!$M303+'Cost Input'!$N303</f>
        <v>0</v>
      </c>
      <c r="P303" s="29"/>
      <c r="Q303" s="29"/>
      <c r="R303" s="1"/>
      <c r="S303" s="1"/>
      <c r="T303" s="1"/>
      <c r="U303" s="1"/>
      <c r="V303" s="1"/>
      <c r="W303" s="1"/>
      <c r="X303" s="1"/>
      <c r="Y303" s="1"/>
      <c r="Z303" s="1"/>
    </row>
    <row r="304" spans="1:26" ht="14.25" customHeight="1">
      <c r="A304" s="20"/>
      <c r="B304" s="21"/>
      <c r="C304" s="21"/>
      <c r="D304" s="22"/>
      <c r="E304" s="21"/>
      <c r="F304" s="162" t="e" cm="1">
        <f t="array" ref="F304">_xlfn.IFS(D304="Tech Bachelor - Still to be hired",5700,D304="Master - Still to be hired",8000,D304="Master in Eng - Still to be hired",8700,D304="PhD - Still to be hired",10500,D304="Tech Bachelor",5700,D304="Master",8000,D304="Master in Eng",8700,D304="PhD",10500)</f>
        <v>#N/A</v>
      </c>
      <c r="G304" s="23"/>
      <c r="H304" s="24" t="e">
        <f>'Cost Input'!$F304*'Cost Input'!$G304</f>
        <v>#N/A</v>
      </c>
      <c r="I304" s="23"/>
      <c r="J304" s="24" t="e">
        <f>'Cost Input'!$F304*'Cost Input'!$I304</f>
        <v>#N/A</v>
      </c>
      <c r="K304" s="25">
        <f>'Cost Input'!$G304+'Cost Input'!$I304</f>
        <v>0</v>
      </c>
      <c r="L304" s="26" t="e">
        <f>'Cost Input'!$H304+'Cost Input'!$J304</f>
        <v>#N/A</v>
      </c>
      <c r="M304" s="27"/>
      <c r="N304" s="27"/>
      <c r="O304" s="28">
        <f>'Cost Input'!$M304+'Cost Input'!$N304</f>
        <v>0</v>
      </c>
      <c r="P304" s="29"/>
      <c r="Q304" s="29"/>
      <c r="R304" s="1"/>
      <c r="S304" s="1"/>
      <c r="T304" s="1"/>
      <c r="U304" s="1"/>
      <c r="V304" s="1"/>
      <c r="W304" s="1"/>
      <c r="X304" s="1"/>
      <c r="Y304" s="1"/>
      <c r="Z304" s="1"/>
    </row>
    <row r="305" spans="1:26" ht="14.25" customHeight="1">
      <c r="A305" s="20"/>
      <c r="B305" s="21"/>
      <c r="C305" s="21"/>
      <c r="D305" s="22"/>
      <c r="E305" s="21"/>
      <c r="F305" s="162" t="e" cm="1">
        <f t="array" ref="F305">_xlfn.IFS(D305="Tech Bachelor - Still to be hired",5700,D305="Master - Still to be hired",8000,D305="Master in Eng - Still to be hired",8700,D305="PhD - Still to be hired",10500,D305="Tech Bachelor",5700,D305="Master",8000,D305="Master in Eng",8700,D305="PhD",10500)</f>
        <v>#N/A</v>
      </c>
      <c r="G305" s="23"/>
      <c r="H305" s="24" t="e">
        <f>'Cost Input'!$F305*'Cost Input'!$G305</f>
        <v>#N/A</v>
      </c>
      <c r="I305" s="23"/>
      <c r="J305" s="24" t="e">
        <f>'Cost Input'!$F305*'Cost Input'!$I305</f>
        <v>#N/A</v>
      </c>
      <c r="K305" s="25">
        <f>'Cost Input'!$G305+'Cost Input'!$I305</f>
        <v>0</v>
      </c>
      <c r="L305" s="26" t="e">
        <f>'Cost Input'!$H305+'Cost Input'!$J305</f>
        <v>#N/A</v>
      </c>
      <c r="M305" s="27"/>
      <c r="N305" s="27"/>
      <c r="O305" s="28">
        <f>'Cost Input'!$M305+'Cost Input'!$N305</f>
        <v>0</v>
      </c>
      <c r="P305" s="29"/>
      <c r="Q305" s="29"/>
      <c r="R305" s="1"/>
      <c r="S305" s="1"/>
      <c r="T305" s="1"/>
      <c r="U305" s="1"/>
      <c r="V305" s="1"/>
      <c r="W305" s="1"/>
      <c r="X305" s="1"/>
      <c r="Y305" s="1"/>
      <c r="Z305" s="1"/>
    </row>
    <row r="306" spans="1:26" ht="14.25" customHeight="1">
      <c r="A306" s="20"/>
      <c r="B306" s="21"/>
      <c r="C306" s="21"/>
      <c r="D306" s="22"/>
      <c r="E306" s="21"/>
      <c r="F306" s="162" t="e" cm="1">
        <f t="array" ref="F306">_xlfn.IFS(D306="Tech Bachelor - Still to be hired",5700,D306="Master - Still to be hired",8000,D306="Master in Eng - Still to be hired",8700,D306="PhD - Still to be hired",10500,D306="Tech Bachelor",5700,D306="Master",8000,D306="Master in Eng",8700,D306="PhD",10500)</f>
        <v>#N/A</v>
      </c>
      <c r="G306" s="23"/>
      <c r="H306" s="24" t="e">
        <f>'Cost Input'!$F306*'Cost Input'!$G306</f>
        <v>#N/A</v>
      </c>
      <c r="I306" s="23"/>
      <c r="J306" s="24" t="e">
        <f>'Cost Input'!$F306*'Cost Input'!$I306</f>
        <v>#N/A</v>
      </c>
      <c r="K306" s="25">
        <f>'Cost Input'!$G306+'Cost Input'!$I306</f>
        <v>0</v>
      </c>
      <c r="L306" s="26" t="e">
        <f>'Cost Input'!$H306+'Cost Input'!$J306</f>
        <v>#N/A</v>
      </c>
      <c r="M306" s="27"/>
      <c r="N306" s="27"/>
      <c r="O306" s="28">
        <f>'Cost Input'!$M306+'Cost Input'!$N306</f>
        <v>0</v>
      </c>
      <c r="P306" s="29"/>
      <c r="Q306" s="29"/>
      <c r="R306" s="1"/>
      <c r="S306" s="1"/>
      <c r="T306" s="1"/>
      <c r="U306" s="1"/>
      <c r="V306" s="1"/>
      <c r="W306" s="1"/>
      <c r="X306" s="1"/>
      <c r="Y306" s="1"/>
      <c r="Z306" s="1"/>
    </row>
    <row r="307" spans="1:26" ht="14.25" customHeight="1">
      <c r="A307" s="20"/>
      <c r="B307" s="21"/>
      <c r="C307" s="21"/>
      <c r="D307" s="22"/>
      <c r="E307" s="21"/>
      <c r="F307" s="162" t="e" cm="1">
        <f t="array" ref="F307">_xlfn.IFS(D307="Tech Bachelor - Still to be hired",5700,D307="Master - Still to be hired",8000,D307="Master in Eng - Still to be hired",8700,D307="PhD - Still to be hired",10500,D307="Tech Bachelor",5700,D307="Master",8000,D307="Master in Eng",8700,D307="PhD",10500)</f>
        <v>#N/A</v>
      </c>
      <c r="G307" s="23"/>
      <c r="H307" s="24" t="e">
        <f>'Cost Input'!$F307*'Cost Input'!$G307</f>
        <v>#N/A</v>
      </c>
      <c r="I307" s="23"/>
      <c r="J307" s="24" t="e">
        <f>'Cost Input'!$F307*'Cost Input'!$I307</f>
        <v>#N/A</v>
      </c>
      <c r="K307" s="25">
        <f>'Cost Input'!$G307+'Cost Input'!$I307</f>
        <v>0</v>
      </c>
      <c r="L307" s="26" t="e">
        <f>'Cost Input'!$H307+'Cost Input'!$J307</f>
        <v>#N/A</v>
      </c>
      <c r="M307" s="27"/>
      <c r="N307" s="27"/>
      <c r="O307" s="28">
        <f>'Cost Input'!$M307+'Cost Input'!$N307</f>
        <v>0</v>
      </c>
      <c r="P307" s="29"/>
      <c r="Q307" s="29"/>
      <c r="R307" s="1"/>
      <c r="S307" s="1"/>
      <c r="T307" s="1"/>
      <c r="U307" s="1"/>
      <c r="V307" s="1"/>
      <c r="W307" s="1"/>
      <c r="X307" s="1"/>
      <c r="Y307" s="1"/>
      <c r="Z307" s="1"/>
    </row>
    <row r="308" spans="1:26" ht="14.25" customHeight="1">
      <c r="A308" s="20"/>
      <c r="B308" s="21"/>
      <c r="C308" s="21"/>
      <c r="D308" s="22"/>
      <c r="E308" s="21"/>
      <c r="F308" s="162" t="e" cm="1">
        <f t="array" ref="F308">_xlfn.IFS(D308="Tech Bachelor - Still to be hired",5700,D308="Master - Still to be hired",8000,D308="Master in Eng - Still to be hired",8700,D308="PhD - Still to be hired",10500,D308="Tech Bachelor",5700,D308="Master",8000,D308="Master in Eng",8700,D308="PhD",10500)</f>
        <v>#N/A</v>
      </c>
      <c r="G308" s="23"/>
      <c r="H308" s="24" t="e">
        <f>'Cost Input'!$F308*'Cost Input'!$G308</f>
        <v>#N/A</v>
      </c>
      <c r="I308" s="23"/>
      <c r="J308" s="24" t="e">
        <f>'Cost Input'!$F308*'Cost Input'!$I308</f>
        <v>#N/A</v>
      </c>
      <c r="K308" s="25">
        <f>'Cost Input'!$G308+'Cost Input'!$I308</f>
        <v>0</v>
      </c>
      <c r="L308" s="26" t="e">
        <f>'Cost Input'!$H308+'Cost Input'!$J308</f>
        <v>#N/A</v>
      </c>
      <c r="M308" s="27"/>
      <c r="N308" s="27"/>
      <c r="O308" s="28">
        <f>'Cost Input'!$M308+'Cost Input'!$N308</f>
        <v>0</v>
      </c>
      <c r="P308" s="29"/>
      <c r="Q308" s="29"/>
      <c r="R308" s="1"/>
      <c r="S308" s="1"/>
      <c r="T308" s="1"/>
      <c r="U308" s="1"/>
      <c r="V308" s="1"/>
      <c r="W308" s="1"/>
      <c r="X308" s="1"/>
      <c r="Y308" s="1"/>
      <c r="Z308" s="1"/>
    </row>
    <row r="309" spans="1:26" ht="14.25" customHeight="1">
      <c r="A309" s="20"/>
      <c r="B309" s="21"/>
      <c r="C309" s="21"/>
      <c r="D309" s="22"/>
      <c r="E309" s="21"/>
      <c r="F309" s="162" t="e" cm="1">
        <f t="array" ref="F309">_xlfn.IFS(D309="Tech Bachelor - Still to be hired",5700,D309="Master - Still to be hired",8000,D309="Master in Eng - Still to be hired",8700,D309="PhD - Still to be hired",10500,D309="Tech Bachelor",5700,D309="Master",8000,D309="Master in Eng",8700,D309="PhD",10500)</f>
        <v>#N/A</v>
      </c>
      <c r="G309" s="23"/>
      <c r="H309" s="24" t="e">
        <f>'Cost Input'!$F309*'Cost Input'!$G309</f>
        <v>#N/A</v>
      </c>
      <c r="I309" s="23"/>
      <c r="J309" s="24" t="e">
        <f>'Cost Input'!$F309*'Cost Input'!$I309</f>
        <v>#N/A</v>
      </c>
      <c r="K309" s="25">
        <f>'Cost Input'!$G309+'Cost Input'!$I309</f>
        <v>0</v>
      </c>
      <c r="L309" s="26" t="e">
        <f>'Cost Input'!$H309+'Cost Input'!$J309</f>
        <v>#N/A</v>
      </c>
      <c r="M309" s="27"/>
      <c r="N309" s="27"/>
      <c r="O309" s="28">
        <f>'Cost Input'!$M309+'Cost Input'!$N309</f>
        <v>0</v>
      </c>
      <c r="P309" s="29"/>
      <c r="Q309" s="29"/>
      <c r="R309" s="1"/>
      <c r="S309" s="1"/>
      <c r="T309" s="1"/>
      <c r="U309" s="1"/>
      <c r="V309" s="1"/>
      <c r="W309" s="1"/>
      <c r="X309" s="1"/>
      <c r="Y309" s="1"/>
      <c r="Z309" s="1"/>
    </row>
    <row r="310" spans="1:26" ht="14.25" customHeight="1">
      <c r="A310" s="20"/>
      <c r="B310" s="21"/>
      <c r="C310" s="21"/>
      <c r="D310" s="22"/>
      <c r="E310" s="21"/>
      <c r="F310" s="162" t="e" cm="1">
        <f t="array" ref="F310">_xlfn.IFS(D310="Tech Bachelor - Still to be hired",5700,D310="Master - Still to be hired",8000,D310="Master in Eng - Still to be hired",8700,D310="PhD - Still to be hired",10500,D310="Tech Bachelor",5700,D310="Master",8000,D310="Master in Eng",8700,D310="PhD",10500)</f>
        <v>#N/A</v>
      </c>
      <c r="G310" s="23"/>
      <c r="H310" s="24" t="e">
        <f>'Cost Input'!$F310*'Cost Input'!$G310</f>
        <v>#N/A</v>
      </c>
      <c r="I310" s="23"/>
      <c r="J310" s="24" t="e">
        <f>'Cost Input'!$F310*'Cost Input'!$I310</f>
        <v>#N/A</v>
      </c>
      <c r="K310" s="25">
        <f>'Cost Input'!$G310+'Cost Input'!$I310</f>
        <v>0</v>
      </c>
      <c r="L310" s="26" t="e">
        <f>'Cost Input'!$H310+'Cost Input'!$J310</f>
        <v>#N/A</v>
      </c>
      <c r="M310" s="27"/>
      <c r="N310" s="27"/>
      <c r="O310" s="28">
        <f>'Cost Input'!$M310+'Cost Input'!$N310</f>
        <v>0</v>
      </c>
      <c r="P310" s="29"/>
      <c r="Q310" s="29"/>
      <c r="R310" s="1"/>
      <c r="S310" s="1"/>
      <c r="T310" s="1"/>
      <c r="U310" s="1"/>
      <c r="V310" s="1"/>
      <c r="W310" s="1"/>
      <c r="X310" s="1"/>
      <c r="Y310" s="1"/>
      <c r="Z310" s="1"/>
    </row>
    <row r="311" spans="1:26" ht="14.25" customHeight="1">
      <c r="A311" s="20"/>
      <c r="B311" s="21"/>
      <c r="C311" s="21"/>
      <c r="D311" s="22"/>
      <c r="E311" s="21"/>
      <c r="F311" s="162" t="e" cm="1">
        <f t="array" ref="F311">_xlfn.IFS(D311="Tech Bachelor - Still to be hired",5700,D311="Master - Still to be hired",8000,D311="Master in Eng - Still to be hired",8700,D311="PhD - Still to be hired",10500,D311="Tech Bachelor",5700,D311="Master",8000,D311="Master in Eng",8700,D311="PhD",10500)</f>
        <v>#N/A</v>
      </c>
      <c r="G311" s="23"/>
      <c r="H311" s="24" t="e">
        <f>'Cost Input'!$F311*'Cost Input'!$G311</f>
        <v>#N/A</v>
      </c>
      <c r="I311" s="23"/>
      <c r="J311" s="24" t="e">
        <f>'Cost Input'!$F311*'Cost Input'!$I311</f>
        <v>#N/A</v>
      </c>
      <c r="K311" s="25">
        <f>'Cost Input'!$G311+'Cost Input'!$I311</f>
        <v>0</v>
      </c>
      <c r="L311" s="26" t="e">
        <f>'Cost Input'!$H311+'Cost Input'!$J311</f>
        <v>#N/A</v>
      </c>
      <c r="M311" s="27"/>
      <c r="N311" s="27"/>
      <c r="O311" s="28">
        <f>'Cost Input'!$M311+'Cost Input'!$N311</f>
        <v>0</v>
      </c>
      <c r="P311" s="29"/>
      <c r="Q311" s="29"/>
      <c r="R311" s="1"/>
      <c r="S311" s="1"/>
      <c r="T311" s="1"/>
      <c r="U311" s="1"/>
      <c r="V311" s="1"/>
      <c r="W311" s="1"/>
      <c r="X311" s="1"/>
      <c r="Y311" s="1"/>
      <c r="Z311" s="1"/>
    </row>
    <row r="312" spans="1:26" ht="14.25" customHeight="1">
      <c r="A312" s="20"/>
      <c r="B312" s="21"/>
      <c r="C312" s="21"/>
      <c r="D312" s="22"/>
      <c r="E312" s="21"/>
      <c r="F312" s="162" t="e" cm="1">
        <f t="array" ref="F312">_xlfn.IFS(D312="Tech Bachelor - Still to be hired",5700,D312="Master - Still to be hired",8000,D312="Master in Eng - Still to be hired",8700,D312="PhD - Still to be hired",10500,D312="Tech Bachelor",5700,D312="Master",8000,D312="Master in Eng",8700,D312="PhD",10500)</f>
        <v>#N/A</v>
      </c>
      <c r="G312" s="23"/>
      <c r="H312" s="24" t="e">
        <f>'Cost Input'!$F312*'Cost Input'!$G312</f>
        <v>#N/A</v>
      </c>
      <c r="I312" s="23"/>
      <c r="J312" s="24" t="e">
        <f>'Cost Input'!$F312*'Cost Input'!$I312</f>
        <v>#N/A</v>
      </c>
      <c r="K312" s="25">
        <f>'Cost Input'!$G312+'Cost Input'!$I312</f>
        <v>0</v>
      </c>
      <c r="L312" s="26" t="e">
        <f>'Cost Input'!$H312+'Cost Input'!$J312</f>
        <v>#N/A</v>
      </c>
      <c r="M312" s="27"/>
      <c r="N312" s="27"/>
      <c r="O312" s="28">
        <f>'Cost Input'!$M312+'Cost Input'!$N312</f>
        <v>0</v>
      </c>
      <c r="P312" s="29"/>
      <c r="Q312" s="29"/>
      <c r="R312" s="1"/>
      <c r="S312" s="1"/>
      <c r="T312" s="1"/>
      <c r="U312" s="1"/>
      <c r="V312" s="1"/>
      <c r="W312" s="1"/>
      <c r="X312" s="1"/>
      <c r="Y312" s="1"/>
      <c r="Z312" s="1"/>
    </row>
    <row r="313" spans="1:26" ht="14.25" customHeight="1">
      <c r="A313" s="20"/>
      <c r="B313" s="21"/>
      <c r="C313" s="21"/>
      <c r="D313" s="22"/>
      <c r="E313" s="21"/>
      <c r="F313" s="162" t="e" cm="1">
        <f t="array" ref="F313">_xlfn.IFS(D313="Tech Bachelor - Still to be hired",5700,D313="Master - Still to be hired",8000,D313="Master in Eng - Still to be hired",8700,D313="PhD - Still to be hired",10500,D313="Tech Bachelor",5700,D313="Master",8000,D313="Master in Eng",8700,D313="PhD",10500)</f>
        <v>#N/A</v>
      </c>
      <c r="G313" s="23"/>
      <c r="H313" s="24" t="e">
        <f>'Cost Input'!$F313*'Cost Input'!$G313</f>
        <v>#N/A</v>
      </c>
      <c r="I313" s="23"/>
      <c r="J313" s="24" t="e">
        <f>'Cost Input'!$F313*'Cost Input'!$I313</f>
        <v>#N/A</v>
      </c>
      <c r="K313" s="25">
        <f>'Cost Input'!$G313+'Cost Input'!$I313</f>
        <v>0</v>
      </c>
      <c r="L313" s="26" t="e">
        <f>'Cost Input'!$H313+'Cost Input'!$J313</f>
        <v>#N/A</v>
      </c>
      <c r="M313" s="27"/>
      <c r="N313" s="27"/>
      <c r="O313" s="28">
        <f>'Cost Input'!$M313+'Cost Input'!$N313</f>
        <v>0</v>
      </c>
      <c r="P313" s="29"/>
      <c r="Q313" s="29"/>
      <c r="R313" s="1"/>
      <c r="S313" s="1"/>
      <c r="T313" s="1"/>
      <c r="U313" s="1"/>
      <c r="V313" s="1"/>
      <c r="W313" s="1"/>
      <c r="X313" s="1"/>
      <c r="Y313" s="1"/>
      <c r="Z313" s="1"/>
    </row>
    <row r="314" spans="1:26" ht="14.25" customHeight="1">
      <c r="A314" s="20"/>
      <c r="B314" s="21"/>
      <c r="C314" s="21"/>
      <c r="D314" s="22"/>
      <c r="E314" s="21"/>
      <c r="F314" s="162" t="e" cm="1">
        <f t="array" ref="F314">_xlfn.IFS(D314="Tech Bachelor - Still to be hired",5700,D314="Master - Still to be hired",8000,D314="Master in Eng - Still to be hired",8700,D314="PhD - Still to be hired",10500,D314="Tech Bachelor",5700,D314="Master",8000,D314="Master in Eng",8700,D314="PhD",10500)</f>
        <v>#N/A</v>
      </c>
      <c r="G314" s="23"/>
      <c r="H314" s="24" t="e">
        <f>'Cost Input'!$F314*'Cost Input'!$G314</f>
        <v>#N/A</v>
      </c>
      <c r="I314" s="23"/>
      <c r="J314" s="24" t="e">
        <f>'Cost Input'!$F314*'Cost Input'!$I314</f>
        <v>#N/A</v>
      </c>
      <c r="K314" s="25">
        <f>'Cost Input'!$G314+'Cost Input'!$I314</f>
        <v>0</v>
      </c>
      <c r="L314" s="26" t="e">
        <f>'Cost Input'!$H314+'Cost Input'!$J314</f>
        <v>#N/A</v>
      </c>
      <c r="M314" s="27"/>
      <c r="N314" s="27"/>
      <c r="O314" s="28">
        <f>'Cost Input'!$M314+'Cost Input'!$N314</f>
        <v>0</v>
      </c>
      <c r="P314" s="29"/>
      <c r="Q314" s="29"/>
      <c r="R314" s="1"/>
      <c r="S314" s="1"/>
      <c r="T314" s="1"/>
      <c r="U314" s="1"/>
      <c r="V314" s="1"/>
      <c r="W314" s="1"/>
      <c r="X314" s="1"/>
      <c r="Y314" s="1"/>
      <c r="Z314" s="1"/>
    </row>
    <row r="315" spans="1:26" ht="14.25" customHeight="1">
      <c r="A315" s="20"/>
      <c r="B315" s="21"/>
      <c r="C315" s="21"/>
      <c r="D315" s="22"/>
      <c r="E315" s="21"/>
      <c r="F315" s="162" t="e" cm="1">
        <f t="array" ref="F315">_xlfn.IFS(D315="Tech Bachelor - Still to be hired",5700,D315="Master - Still to be hired",8000,D315="Master in Eng - Still to be hired",8700,D315="PhD - Still to be hired",10500,D315="Tech Bachelor",5700,D315="Master",8000,D315="Master in Eng",8700,D315="PhD",10500)</f>
        <v>#N/A</v>
      </c>
      <c r="G315" s="23"/>
      <c r="H315" s="24" t="e">
        <f>'Cost Input'!$F315*'Cost Input'!$G315</f>
        <v>#N/A</v>
      </c>
      <c r="I315" s="23"/>
      <c r="J315" s="24" t="e">
        <f>'Cost Input'!$F315*'Cost Input'!$I315</f>
        <v>#N/A</v>
      </c>
      <c r="K315" s="25">
        <f>'Cost Input'!$G315+'Cost Input'!$I315</f>
        <v>0</v>
      </c>
      <c r="L315" s="26" t="e">
        <f>'Cost Input'!$H315+'Cost Input'!$J315</f>
        <v>#N/A</v>
      </c>
      <c r="M315" s="27"/>
      <c r="N315" s="27"/>
      <c r="O315" s="28">
        <f>'Cost Input'!$M315+'Cost Input'!$N315</f>
        <v>0</v>
      </c>
      <c r="P315" s="29"/>
      <c r="Q315" s="29"/>
      <c r="R315" s="1"/>
      <c r="S315" s="1"/>
      <c r="T315" s="1"/>
      <c r="U315" s="1"/>
      <c r="V315" s="1"/>
      <c r="W315" s="1"/>
      <c r="X315" s="1"/>
      <c r="Y315" s="1"/>
      <c r="Z315" s="1"/>
    </row>
    <row r="316" spans="1:26" ht="14.25" customHeight="1">
      <c r="A316" s="20"/>
      <c r="B316" s="21"/>
      <c r="C316" s="21"/>
      <c r="D316" s="22"/>
      <c r="E316" s="21"/>
      <c r="F316" s="162" t="e" cm="1">
        <f t="array" ref="F316">_xlfn.IFS(D316="Tech Bachelor - Still to be hired",5700,D316="Master - Still to be hired",8000,D316="Master in Eng - Still to be hired",8700,D316="PhD - Still to be hired",10500,D316="Tech Bachelor",5700,D316="Master",8000,D316="Master in Eng",8700,D316="PhD",10500)</f>
        <v>#N/A</v>
      </c>
      <c r="G316" s="23"/>
      <c r="H316" s="24" t="e">
        <f>'Cost Input'!$F316*'Cost Input'!$G316</f>
        <v>#N/A</v>
      </c>
      <c r="I316" s="23"/>
      <c r="J316" s="24" t="e">
        <f>'Cost Input'!$F316*'Cost Input'!$I316</f>
        <v>#N/A</v>
      </c>
      <c r="K316" s="25">
        <f>'Cost Input'!$G316+'Cost Input'!$I316</f>
        <v>0</v>
      </c>
      <c r="L316" s="26" t="e">
        <f>'Cost Input'!$H316+'Cost Input'!$J316</f>
        <v>#N/A</v>
      </c>
      <c r="M316" s="27"/>
      <c r="N316" s="27"/>
      <c r="O316" s="28">
        <f>'Cost Input'!$M316+'Cost Input'!$N316</f>
        <v>0</v>
      </c>
      <c r="P316" s="29"/>
      <c r="Q316" s="29"/>
      <c r="R316" s="1"/>
      <c r="S316" s="1"/>
      <c r="T316" s="1"/>
      <c r="U316" s="1"/>
      <c r="V316" s="1"/>
      <c r="W316" s="1"/>
      <c r="X316" s="1"/>
      <c r="Y316" s="1"/>
      <c r="Z316" s="1"/>
    </row>
    <row r="317" spans="1:26" ht="14.25" customHeight="1">
      <c r="A317" s="20"/>
      <c r="B317" s="21"/>
      <c r="C317" s="21"/>
      <c r="D317" s="22"/>
      <c r="E317" s="21"/>
      <c r="F317" s="162" t="e" cm="1">
        <f t="array" ref="F317">_xlfn.IFS(D317="Tech Bachelor - Still to be hired",5700,D317="Master - Still to be hired",8000,D317="Master in Eng - Still to be hired",8700,D317="PhD - Still to be hired",10500,D317="Tech Bachelor",5700,D317="Master",8000,D317="Master in Eng",8700,D317="PhD",10500)</f>
        <v>#N/A</v>
      </c>
      <c r="G317" s="23"/>
      <c r="H317" s="24" t="e">
        <f>'Cost Input'!$F317*'Cost Input'!$G317</f>
        <v>#N/A</v>
      </c>
      <c r="I317" s="23"/>
      <c r="J317" s="24" t="e">
        <f>'Cost Input'!$F317*'Cost Input'!$I317</f>
        <v>#N/A</v>
      </c>
      <c r="K317" s="25">
        <f>'Cost Input'!$G317+'Cost Input'!$I317</f>
        <v>0</v>
      </c>
      <c r="L317" s="26" t="e">
        <f>'Cost Input'!$H317+'Cost Input'!$J317</f>
        <v>#N/A</v>
      </c>
      <c r="M317" s="27"/>
      <c r="N317" s="27"/>
      <c r="O317" s="28">
        <f>'Cost Input'!$M317+'Cost Input'!$N317</f>
        <v>0</v>
      </c>
      <c r="P317" s="29"/>
      <c r="Q317" s="29"/>
      <c r="R317" s="1"/>
      <c r="S317" s="1"/>
      <c r="T317" s="1"/>
      <c r="U317" s="1"/>
      <c r="V317" s="1"/>
      <c r="W317" s="1"/>
      <c r="X317" s="1"/>
      <c r="Y317" s="1"/>
      <c r="Z317" s="1"/>
    </row>
    <row r="318" spans="1:26" ht="14.25" customHeight="1">
      <c r="A318" s="20"/>
      <c r="B318" s="21"/>
      <c r="C318" s="21"/>
      <c r="D318" s="22"/>
      <c r="E318" s="21"/>
      <c r="F318" s="162" t="e" cm="1">
        <f t="array" ref="F318">_xlfn.IFS(D318="Tech Bachelor - Still to be hired",5700,D318="Master - Still to be hired",8000,D318="Master in Eng - Still to be hired",8700,D318="PhD - Still to be hired",10500,D318="Tech Bachelor",5700,D318="Master",8000,D318="Master in Eng",8700,D318="PhD",10500)</f>
        <v>#N/A</v>
      </c>
      <c r="G318" s="23"/>
      <c r="H318" s="24" t="e">
        <f>'Cost Input'!$F318*'Cost Input'!$G318</f>
        <v>#N/A</v>
      </c>
      <c r="I318" s="23"/>
      <c r="J318" s="24" t="e">
        <f>'Cost Input'!$F318*'Cost Input'!$I318</f>
        <v>#N/A</v>
      </c>
      <c r="K318" s="25">
        <f>'Cost Input'!$G318+'Cost Input'!$I318</f>
        <v>0</v>
      </c>
      <c r="L318" s="26" t="e">
        <f>'Cost Input'!$H318+'Cost Input'!$J318</f>
        <v>#N/A</v>
      </c>
      <c r="M318" s="27"/>
      <c r="N318" s="27"/>
      <c r="O318" s="28">
        <f>'Cost Input'!$M318+'Cost Input'!$N318</f>
        <v>0</v>
      </c>
      <c r="P318" s="29"/>
      <c r="Q318" s="29"/>
      <c r="R318" s="1"/>
      <c r="S318" s="1"/>
      <c r="T318" s="1"/>
      <c r="U318" s="1"/>
      <c r="V318" s="1"/>
      <c r="W318" s="1"/>
      <c r="X318" s="1"/>
      <c r="Y318" s="1"/>
      <c r="Z318" s="1"/>
    </row>
    <row r="319" spans="1:26" ht="14.25" customHeight="1">
      <c r="A319" s="20"/>
      <c r="B319" s="21"/>
      <c r="C319" s="21"/>
      <c r="D319" s="22"/>
      <c r="E319" s="21"/>
      <c r="F319" s="162" t="e" cm="1">
        <f t="array" ref="F319">_xlfn.IFS(D319="Tech Bachelor - Still to be hired",5700,D319="Master - Still to be hired",8000,D319="Master in Eng - Still to be hired",8700,D319="PhD - Still to be hired",10500,D319="Tech Bachelor",5700,D319="Master",8000,D319="Master in Eng",8700,D319="PhD",10500)</f>
        <v>#N/A</v>
      </c>
      <c r="G319" s="23"/>
      <c r="H319" s="24" t="e">
        <f>'Cost Input'!$F319*'Cost Input'!$G319</f>
        <v>#N/A</v>
      </c>
      <c r="I319" s="23"/>
      <c r="J319" s="24" t="e">
        <f>'Cost Input'!$F319*'Cost Input'!$I319</f>
        <v>#N/A</v>
      </c>
      <c r="K319" s="25">
        <f>'Cost Input'!$G319+'Cost Input'!$I319</f>
        <v>0</v>
      </c>
      <c r="L319" s="26" t="e">
        <f>'Cost Input'!$H319+'Cost Input'!$J319</f>
        <v>#N/A</v>
      </c>
      <c r="M319" s="27"/>
      <c r="N319" s="27"/>
      <c r="O319" s="28">
        <f>'Cost Input'!$M319+'Cost Input'!$N319</f>
        <v>0</v>
      </c>
      <c r="P319" s="29"/>
      <c r="Q319" s="29"/>
      <c r="R319" s="1"/>
      <c r="S319" s="1"/>
      <c r="T319" s="1"/>
      <c r="U319" s="1"/>
      <c r="V319" s="1"/>
      <c r="W319" s="1"/>
      <c r="X319" s="1"/>
      <c r="Y319" s="1"/>
      <c r="Z319" s="1"/>
    </row>
    <row r="320" spans="1:26" ht="14.25" customHeight="1">
      <c r="A320" s="20"/>
      <c r="B320" s="21"/>
      <c r="C320" s="21"/>
      <c r="D320" s="22"/>
      <c r="E320" s="21"/>
      <c r="F320" s="162" t="e" cm="1">
        <f t="array" ref="F320">_xlfn.IFS(D320="Tech Bachelor - Still to be hired",5700,D320="Master - Still to be hired",8000,D320="Master in Eng - Still to be hired",8700,D320="PhD - Still to be hired",10500,D320="Tech Bachelor",5700,D320="Master",8000,D320="Master in Eng",8700,D320="PhD",10500)</f>
        <v>#N/A</v>
      </c>
      <c r="G320" s="23"/>
      <c r="H320" s="24" t="e">
        <f>'Cost Input'!$F320*'Cost Input'!$G320</f>
        <v>#N/A</v>
      </c>
      <c r="I320" s="23"/>
      <c r="J320" s="24" t="e">
        <f>'Cost Input'!$F320*'Cost Input'!$I320</f>
        <v>#N/A</v>
      </c>
      <c r="K320" s="25">
        <f>'Cost Input'!$G320+'Cost Input'!$I320</f>
        <v>0</v>
      </c>
      <c r="L320" s="26" t="e">
        <f>'Cost Input'!$H320+'Cost Input'!$J320</f>
        <v>#N/A</v>
      </c>
      <c r="M320" s="27"/>
      <c r="N320" s="27"/>
      <c r="O320" s="28">
        <f>'Cost Input'!$M320+'Cost Input'!$N320</f>
        <v>0</v>
      </c>
      <c r="P320" s="29"/>
      <c r="Q320" s="29"/>
      <c r="R320" s="1"/>
      <c r="S320" s="1"/>
      <c r="T320" s="1"/>
      <c r="U320" s="1"/>
      <c r="V320" s="1"/>
      <c r="W320" s="1"/>
      <c r="X320" s="1"/>
      <c r="Y320" s="1"/>
      <c r="Z320" s="1"/>
    </row>
    <row r="321" spans="1:26" ht="14.25" customHeight="1">
      <c r="A321" s="20"/>
      <c r="B321" s="21"/>
      <c r="C321" s="21"/>
      <c r="D321" s="22"/>
      <c r="E321" s="21"/>
      <c r="F321" s="162" t="e" cm="1">
        <f t="array" ref="F321">_xlfn.IFS(D321="Tech Bachelor - Still to be hired",5700,D321="Master - Still to be hired",8000,D321="Master in Eng - Still to be hired",8700,D321="PhD - Still to be hired",10500,D321="Tech Bachelor",5700,D321="Master",8000,D321="Master in Eng",8700,D321="PhD",10500)</f>
        <v>#N/A</v>
      </c>
      <c r="G321" s="23"/>
      <c r="H321" s="24" t="e">
        <f>'Cost Input'!$F321*'Cost Input'!$G321</f>
        <v>#N/A</v>
      </c>
      <c r="I321" s="23"/>
      <c r="J321" s="24" t="e">
        <f>'Cost Input'!$F321*'Cost Input'!$I321</f>
        <v>#N/A</v>
      </c>
      <c r="K321" s="25">
        <f>'Cost Input'!$G321+'Cost Input'!$I321</f>
        <v>0</v>
      </c>
      <c r="L321" s="26" t="e">
        <f>'Cost Input'!$H321+'Cost Input'!$J321</f>
        <v>#N/A</v>
      </c>
      <c r="M321" s="27"/>
      <c r="N321" s="27"/>
      <c r="O321" s="28">
        <f>'Cost Input'!$M321+'Cost Input'!$N321</f>
        <v>0</v>
      </c>
      <c r="P321" s="29"/>
      <c r="Q321" s="29"/>
      <c r="R321" s="1"/>
      <c r="S321" s="1"/>
      <c r="T321" s="1"/>
      <c r="U321" s="1"/>
      <c r="V321" s="1"/>
      <c r="W321" s="1"/>
      <c r="X321" s="1"/>
      <c r="Y321" s="1"/>
      <c r="Z321" s="1"/>
    </row>
    <row r="322" spans="1:26" ht="14.25" customHeight="1">
      <c r="A322" s="20"/>
      <c r="B322" s="21"/>
      <c r="C322" s="21"/>
      <c r="D322" s="22"/>
      <c r="E322" s="21"/>
      <c r="F322" s="162" t="e" cm="1">
        <f t="array" ref="F322">_xlfn.IFS(D322="Tech Bachelor - Still to be hired",5700,D322="Master - Still to be hired",8000,D322="Master in Eng - Still to be hired",8700,D322="PhD - Still to be hired",10500,D322="Tech Bachelor",5700,D322="Master",8000,D322="Master in Eng",8700,D322="PhD",10500)</f>
        <v>#N/A</v>
      </c>
      <c r="G322" s="23"/>
      <c r="H322" s="24" t="e">
        <f>'Cost Input'!$F322*'Cost Input'!$G322</f>
        <v>#N/A</v>
      </c>
      <c r="I322" s="23"/>
      <c r="J322" s="24" t="e">
        <f>'Cost Input'!$F322*'Cost Input'!$I322</f>
        <v>#N/A</v>
      </c>
      <c r="K322" s="25">
        <f>'Cost Input'!$G322+'Cost Input'!$I322</f>
        <v>0</v>
      </c>
      <c r="L322" s="26" t="e">
        <f>'Cost Input'!$H322+'Cost Input'!$J322</f>
        <v>#N/A</v>
      </c>
      <c r="M322" s="27"/>
      <c r="N322" s="27"/>
      <c r="O322" s="28">
        <f>'Cost Input'!$M322+'Cost Input'!$N322</f>
        <v>0</v>
      </c>
      <c r="P322" s="29"/>
      <c r="Q322" s="29"/>
      <c r="R322" s="1"/>
      <c r="S322" s="1"/>
      <c r="T322" s="1"/>
      <c r="U322" s="1"/>
      <c r="V322" s="1"/>
      <c r="W322" s="1"/>
      <c r="X322" s="1"/>
      <c r="Y322" s="1"/>
      <c r="Z322" s="1"/>
    </row>
    <row r="323" spans="1:26" ht="14.25" customHeight="1">
      <c r="A323" s="20"/>
      <c r="B323" s="21"/>
      <c r="C323" s="21"/>
      <c r="D323" s="22"/>
      <c r="E323" s="21"/>
      <c r="F323" s="162" t="e" cm="1">
        <f t="array" ref="F323">_xlfn.IFS(D323="Tech Bachelor - Still to be hired",5700,D323="Master - Still to be hired",8000,D323="Master in Eng - Still to be hired",8700,D323="PhD - Still to be hired",10500,D323="Tech Bachelor",5700,D323="Master",8000,D323="Master in Eng",8700,D323="PhD",10500)</f>
        <v>#N/A</v>
      </c>
      <c r="G323" s="23"/>
      <c r="H323" s="24" t="e">
        <f>'Cost Input'!$F323*'Cost Input'!$G323</f>
        <v>#N/A</v>
      </c>
      <c r="I323" s="23"/>
      <c r="J323" s="24" t="e">
        <f>'Cost Input'!$F323*'Cost Input'!$I323</f>
        <v>#N/A</v>
      </c>
      <c r="K323" s="25">
        <f>'Cost Input'!$G323+'Cost Input'!$I323</f>
        <v>0</v>
      </c>
      <c r="L323" s="26" t="e">
        <f>'Cost Input'!$H323+'Cost Input'!$J323</f>
        <v>#N/A</v>
      </c>
      <c r="M323" s="27"/>
      <c r="N323" s="27"/>
      <c r="O323" s="28">
        <f>'Cost Input'!$M323+'Cost Input'!$N323</f>
        <v>0</v>
      </c>
      <c r="P323" s="29"/>
      <c r="Q323" s="29"/>
      <c r="R323" s="1"/>
      <c r="S323" s="1"/>
      <c r="T323" s="1"/>
      <c r="U323" s="1"/>
      <c r="V323" s="1"/>
      <c r="W323" s="1"/>
      <c r="X323" s="1"/>
      <c r="Y323" s="1"/>
      <c r="Z323" s="1"/>
    </row>
    <row r="324" spans="1:26" ht="14.25" customHeight="1">
      <c r="A324" s="20"/>
      <c r="B324" s="21"/>
      <c r="C324" s="21"/>
      <c r="D324" s="22"/>
      <c r="E324" s="21"/>
      <c r="F324" s="162" t="e" cm="1">
        <f t="array" ref="F324">_xlfn.IFS(D324="Tech Bachelor - Still to be hired",5700,D324="Master - Still to be hired",8000,D324="Master in Eng - Still to be hired",8700,D324="PhD - Still to be hired",10500,D324="Tech Bachelor",5700,D324="Master",8000,D324="Master in Eng",8700,D324="PhD",10500)</f>
        <v>#N/A</v>
      </c>
      <c r="G324" s="23"/>
      <c r="H324" s="24" t="e">
        <f>'Cost Input'!$F324*'Cost Input'!$G324</f>
        <v>#N/A</v>
      </c>
      <c r="I324" s="23"/>
      <c r="J324" s="24" t="e">
        <f>'Cost Input'!$F324*'Cost Input'!$I324</f>
        <v>#N/A</v>
      </c>
      <c r="K324" s="25">
        <f>'Cost Input'!$G324+'Cost Input'!$I324</f>
        <v>0</v>
      </c>
      <c r="L324" s="26" t="e">
        <f>'Cost Input'!$H324+'Cost Input'!$J324</f>
        <v>#N/A</v>
      </c>
      <c r="M324" s="27"/>
      <c r="N324" s="27"/>
      <c r="O324" s="28">
        <f>'Cost Input'!$M324+'Cost Input'!$N324</f>
        <v>0</v>
      </c>
      <c r="P324" s="29"/>
      <c r="Q324" s="29"/>
      <c r="R324" s="1"/>
      <c r="S324" s="1"/>
      <c r="T324" s="1"/>
      <c r="U324" s="1"/>
      <c r="V324" s="1"/>
      <c r="W324" s="1"/>
      <c r="X324" s="1"/>
      <c r="Y324" s="1"/>
      <c r="Z324" s="1"/>
    </row>
    <row r="325" spans="1:26" ht="14.25" customHeight="1">
      <c r="A325" s="20"/>
      <c r="B325" s="21"/>
      <c r="C325" s="21"/>
      <c r="D325" s="22"/>
      <c r="E325" s="21"/>
      <c r="F325" s="162" t="e" cm="1">
        <f t="array" ref="F325">_xlfn.IFS(D325="Tech Bachelor - Still to be hired",5700,D325="Master - Still to be hired",8000,D325="Master in Eng - Still to be hired",8700,D325="PhD - Still to be hired",10500,D325="Tech Bachelor",5700,D325="Master",8000,D325="Master in Eng",8700,D325="PhD",10500)</f>
        <v>#N/A</v>
      </c>
      <c r="G325" s="23"/>
      <c r="H325" s="24" t="e">
        <f>'Cost Input'!$F325*'Cost Input'!$G325</f>
        <v>#N/A</v>
      </c>
      <c r="I325" s="23"/>
      <c r="J325" s="24" t="e">
        <f>'Cost Input'!$F325*'Cost Input'!$I325</f>
        <v>#N/A</v>
      </c>
      <c r="K325" s="25">
        <f>'Cost Input'!$G325+'Cost Input'!$I325</f>
        <v>0</v>
      </c>
      <c r="L325" s="26" t="e">
        <f>'Cost Input'!$H325+'Cost Input'!$J325</f>
        <v>#N/A</v>
      </c>
      <c r="M325" s="27"/>
      <c r="N325" s="27"/>
      <c r="O325" s="28">
        <f>'Cost Input'!$M325+'Cost Input'!$N325</f>
        <v>0</v>
      </c>
      <c r="P325" s="29"/>
      <c r="Q325" s="29"/>
      <c r="R325" s="1"/>
      <c r="S325" s="1"/>
      <c r="T325" s="1"/>
      <c r="U325" s="1"/>
      <c r="V325" s="1"/>
      <c r="W325" s="1"/>
      <c r="X325" s="1"/>
      <c r="Y325" s="1"/>
      <c r="Z325" s="1"/>
    </row>
    <row r="326" spans="1:26" ht="14.25" customHeight="1">
      <c r="A326" s="20"/>
      <c r="B326" s="21"/>
      <c r="C326" s="21"/>
      <c r="D326" s="22"/>
      <c r="E326" s="21"/>
      <c r="F326" s="162" t="e" cm="1">
        <f t="array" ref="F326">_xlfn.IFS(D326="Tech Bachelor - Still to be hired",5700,D326="Master - Still to be hired",8000,D326="Master in Eng - Still to be hired",8700,D326="PhD - Still to be hired",10500,D326="Tech Bachelor",5700,D326="Master",8000,D326="Master in Eng",8700,D326="PhD",10500)</f>
        <v>#N/A</v>
      </c>
      <c r="G326" s="23"/>
      <c r="H326" s="24" t="e">
        <f>'Cost Input'!$F326*'Cost Input'!$G326</f>
        <v>#N/A</v>
      </c>
      <c r="I326" s="23"/>
      <c r="J326" s="24" t="e">
        <f>'Cost Input'!$F326*'Cost Input'!$I326</f>
        <v>#N/A</v>
      </c>
      <c r="K326" s="25">
        <f>'Cost Input'!$G326+'Cost Input'!$I326</f>
        <v>0</v>
      </c>
      <c r="L326" s="26" t="e">
        <f>'Cost Input'!$H326+'Cost Input'!$J326</f>
        <v>#N/A</v>
      </c>
      <c r="M326" s="27"/>
      <c r="N326" s="27"/>
      <c r="O326" s="28">
        <f>'Cost Input'!$M326+'Cost Input'!$N326</f>
        <v>0</v>
      </c>
      <c r="P326" s="29"/>
      <c r="Q326" s="29"/>
      <c r="R326" s="1"/>
      <c r="S326" s="1"/>
      <c r="T326" s="1"/>
      <c r="U326" s="1"/>
      <c r="V326" s="1"/>
      <c r="W326" s="1"/>
      <c r="X326" s="1"/>
      <c r="Y326" s="1"/>
      <c r="Z326" s="1"/>
    </row>
    <row r="327" spans="1:26" ht="14.25" customHeight="1">
      <c r="A327" s="20"/>
      <c r="B327" s="21"/>
      <c r="C327" s="21"/>
      <c r="D327" s="22"/>
      <c r="E327" s="21"/>
      <c r="F327" s="162" t="e" cm="1">
        <f t="array" ref="F327">_xlfn.IFS(D327="Tech Bachelor - Still to be hired",5700,D327="Master - Still to be hired",8000,D327="Master in Eng - Still to be hired",8700,D327="PhD - Still to be hired",10500,D327="Tech Bachelor",5700,D327="Master",8000,D327="Master in Eng",8700,D327="PhD",10500)</f>
        <v>#N/A</v>
      </c>
      <c r="G327" s="23"/>
      <c r="H327" s="24" t="e">
        <f>'Cost Input'!$F327*'Cost Input'!$G327</f>
        <v>#N/A</v>
      </c>
      <c r="I327" s="23"/>
      <c r="J327" s="24" t="e">
        <f>'Cost Input'!$F327*'Cost Input'!$I327</f>
        <v>#N/A</v>
      </c>
      <c r="K327" s="25">
        <f>'Cost Input'!$G327+'Cost Input'!$I327</f>
        <v>0</v>
      </c>
      <c r="L327" s="26" t="e">
        <f>'Cost Input'!$H327+'Cost Input'!$J327</f>
        <v>#N/A</v>
      </c>
      <c r="M327" s="27"/>
      <c r="N327" s="27"/>
      <c r="O327" s="28">
        <f>'Cost Input'!$M327+'Cost Input'!$N327</f>
        <v>0</v>
      </c>
      <c r="P327" s="29"/>
      <c r="Q327" s="29"/>
      <c r="R327" s="1"/>
      <c r="S327" s="1"/>
      <c r="T327" s="1"/>
      <c r="U327" s="1"/>
      <c r="V327" s="1"/>
      <c r="W327" s="1"/>
      <c r="X327" s="1"/>
      <c r="Y327" s="1"/>
      <c r="Z327" s="1"/>
    </row>
    <row r="328" spans="1:26" ht="14.25" customHeight="1">
      <c r="A328" s="20"/>
      <c r="B328" s="21"/>
      <c r="C328" s="21"/>
      <c r="D328" s="22"/>
      <c r="E328" s="21"/>
      <c r="F328" s="162" t="e" cm="1">
        <f t="array" ref="F328">_xlfn.IFS(D328="Tech Bachelor - Still to be hired",5700,D328="Master - Still to be hired",8000,D328="Master in Eng - Still to be hired",8700,D328="PhD - Still to be hired",10500,D328="Tech Bachelor",5700,D328="Master",8000,D328="Master in Eng",8700,D328="PhD",10500)</f>
        <v>#N/A</v>
      </c>
      <c r="G328" s="23"/>
      <c r="H328" s="24" t="e">
        <f>'Cost Input'!$F328*'Cost Input'!$G328</f>
        <v>#N/A</v>
      </c>
      <c r="I328" s="23"/>
      <c r="J328" s="24" t="e">
        <f>'Cost Input'!$F328*'Cost Input'!$I328</f>
        <v>#N/A</v>
      </c>
      <c r="K328" s="25">
        <f>'Cost Input'!$G328+'Cost Input'!$I328</f>
        <v>0</v>
      </c>
      <c r="L328" s="26" t="e">
        <f>'Cost Input'!$H328+'Cost Input'!$J328</f>
        <v>#N/A</v>
      </c>
      <c r="M328" s="27"/>
      <c r="N328" s="27"/>
      <c r="O328" s="28">
        <f>'Cost Input'!$M328+'Cost Input'!$N328</f>
        <v>0</v>
      </c>
      <c r="P328" s="29"/>
      <c r="Q328" s="29"/>
      <c r="R328" s="1"/>
      <c r="S328" s="1"/>
      <c r="T328" s="1"/>
      <c r="U328" s="1"/>
      <c r="V328" s="1"/>
      <c r="W328" s="1"/>
      <c r="X328" s="1"/>
      <c r="Y328" s="1"/>
      <c r="Z328" s="1"/>
    </row>
    <row r="329" spans="1:26" ht="14.25" customHeight="1">
      <c r="A329" s="20"/>
      <c r="B329" s="21"/>
      <c r="C329" s="21"/>
      <c r="D329" s="22"/>
      <c r="E329" s="21"/>
      <c r="F329" s="162" t="e" cm="1">
        <f t="array" ref="F329">_xlfn.IFS(D329="Tech Bachelor - Still to be hired",5700,D329="Master - Still to be hired",8000,D329="Master in Eng - Still to be hired",8700,D329="PhD - Still to be hired",10500,D329="Tech Bachelor",5700,D329="Master",8000,D329="Master in Eng",8700,D329="PhD",10500)</f>
        <v>#N/A</v>
      </c>
      <c r="G329" s="23"/>
      <c r="H329" s="24" t="e">
        <f>'Cost Input'!$F329*'Cost Input'!$G329</f>
        <v>#N/A</v>
      </c>
      <c r="I329" s="23"/>
      <c r="J329" s="24" t="e">
        <f>'Cost Input'!$F329*'Cost Input'!$I329</f>
        <v>#N/A</v>
      </c>
      <c r="K329" s="25">
        <f>'Cost Input'!$G329+'Cost Input'!$I329</f>
        <v>0</v>
      </c>
      <c r="L329" s="26" t="e">
        <f>'Cost Input'!$H329+'Cost Input'!$J329</f>
        <v>#N/A</v>
      </c>
      <c r="M329" s="27"/>
      <c r="N329" s="27"/>
      <c r="O329" s="28">
        <f>'Cost Input'!$M329+'Cost Input'!$N329</f>
        <v>0</v>
      </c>
      <c r="P329" s="29"/>
      <c r="Q329" s="29"/>
      <c r="R329" s="1"/>
      <c r="S329" s="1"/>
      <c r="T329" s="1"/>
      <c r="U329" s="1"/>
      <c r="V329" s="1"/>
      <c r="W329" s="1"/>
      <c r="X329" s="1"/>
      <c r="Y329" s="1"/>
      <c r="Z329" s="1"/>
    </row>
    <row r="330" spans="1:26" ht="14.25" customHeight="1">
      <c r="A330" s="20"/>
      <c r="B330" s="21"/>
      <c r="C330" s="21"/>
      <c r="D330" s="22"/>
      <c r="E330" s="21"/>
      <c r="F330" s="162" t="e" cm="1">
        <f t="array" ref="F330">_xlfn.IFS(D330="Tech Bachelor - Still to be hired",5700,D330="Master - Still to be hired",8000,D330="Master in Eng - Still to be hired",8700,D330="PhD - Still to be hired",10500,D330="Tech Bachelor",5700,D330="Master",8000,D330="Master in Eng",8700,D330="PhD",10500)</f>
        <v>#N/A</v>
      </c>
      <c r="G330" s="23"/>
      <c r="H330" s="24" t="e">
        <f>'Cost Input'!$F330*'Cost Input'!$G330</f>
        <v>#N/A</v>
      </c>
      <c r="I330" s="23"/>
      <c r="J330" s="24" t="e">
        <f>'Cost Input'!$F330*'Cost Input'!$I330</f>
        <v>#N/A</v>
      </c>
      <c r="K330" s="25">
        <f>'Cost Input'!$G330+'Cost Input'!$I330</f>
        <v>0</v>
      </c>
      <c r="L330" s="26" t="e">
        <f>'Cost Input'!$H330+'Cost Input'!$J330</f>
        <v>#N/A</v>
      </c>
      <c r="M330" s="27"/>
      <c r="N330" s="27"/>
      <c r="O330" s="28">
        <f>'Cost Input'!$M330+'Cost Input'!$N330</f>
        <v>0</v>
      </c>
      <c r="P330" s="29"/>
      <c r="Q330" s="29"/>
      <c r="R330" s="1"/>
      <c r="S330" s="1"/>
      <c r="T330" s="1"/>
      <c r="U330" s="1"/>
      <c r="V330" s="1"/>
      <c r="W330" s="1"/>
      <c r="X330" s="1"/>
      <c r="Y330" s="1"/>
      <c r="Z330" s="1"/>
    </row>
    <row r="331" spans="1:26" ht="14.25" customHeight="1">
      <c r="A331" s="20"/>
      <c r="B331" s="21"/>
      <c r="C331" s="21"/>
      <c r="D331" s="22"/>
      <c r="E331" s="21"/>
      <c r="F331" s="162" t="e" cm="1">
        <f t="array" ref="F331">_xlfn.IFS(D331="Tech Bachelor - Still to be hired",5700,D331="Master - Still to be hired",8000,D331="Master in Eng - Still to be hired",8700,D331="PhD - Still to be hired",10500,D331="Tech Bachelor",5700,D331="Master",8000,D331="Master in Eng",8700,D331="PhD",10500)</f>
        <v>#N/A</v>
      </c>
      <c r="G331" s="23"/>
      <c r="H331" s="24" t="e">
        <f>'Cost Input'!$F331*'Cost Input'!$G331</f>
        <v>#N/A</v>
      </c>
      <c r="I331" s="23"/>
      <c r="J331" s="24" t="e">
        <f>'Cost Input'!$F331*'Cost Input'!$I331</f>
        <v>#N/A</v>
      </c>
      <c r="K331" s="25">
        <f>'Cost Input'!$G331+'Cost Input'!$I331</f>
        <v>0</v>
      </c>
      <c r="L331" s="26" t="e">
        <f>'Cost Input'!$H331+'Cost Input'!$J331</f>
        <v>#N/A</v>
      </c>
      <c r="M331" s="27"/>
      <c r="N331" s="27"/>
      <c r="O331" s="28">
        <f>'Cost Input'!$M331+'Cost Input'!$N331</f>
        <v>0</v>
      </c>
      <c r="P331" s="29"/>
      <c r="Q331" s="29"/>
      <c r="R331" s="1"/>
      <c r="S331" s="1"/>
      <c r="T331" s="1"/>
      <c r="U331" s="1"/>
      <c r="V331" s="1"/>
      <c r="W331" s="1"/>
      <c r="X331" s="1"/>
      <c r="Y331" s="1"/>
      <c r="Z331" s="1"/>
    </row>
    <row r="332" spans="1:26" ht="14.25" customHeight="1">
      <c r="A332" s="20"/>
      <c r="B332" s="21"/>
      <c r="C332" s="21"/>
      <c r="D332" s="22"/>
      <c r="E332" s="21"/>
      <c r="F332" s="162" t="e" cm="1">
        <f t="array" ref="F332">_xlfn.IFS(D332="Tech Bachelor - Still to be hired",5700,D332="Master - Still to be hired",8000,D332="Master in Eng - Still to be hired",8700,D332="PhD - Still to be hired",10500,D332="Tech Bachelor",5700,D332="Master",8000,D332="Master in Eng",8700,D332="PhD",10500)</f>
        <v>#N/A</v>
      </c>
      <c r="G332" s="23"/>
      <c r="H332" s="24" t="e">
        <f>'Cost Input'!$F332*'Cost Input'!$G332</f>
        <v>#N/A</v>
      </c>
      <c r="I332" s="23"/>
      <c r="J332" s="24" t="e">
        <f>'Cost Input'!$F332*'Cost Input'!$I332</f>
        <v>#N/A</v>
      </c>
      <c r="K332" s="25">
        <f>'Cost Input'!$G332+'Cost Input'!$I332</f>
        <v>0</v>
      </c>
      <c r="L332" s="26" t="e">
        <f>'Cost Input'!$H332+'Cost Input'!$J332</f>
        <v>#N/A</v>
      </c>
      <c r="M332" s="27"/>
      <c r="N332" s="27"/>
      <c r="O332" s="28">
        <f>'Cost Input'!$M332+'Cost Input'!$N332</f>
        <v>0</v>
      </c>
      <c r="P332" s="29"/>
      <c r="Q332" s="29"/>
      <c r="R332" s="1"/>
      <c r="S332" s="1"/>
      <c r="T332" s="1"/>
      <c r="U332" s="1"/>
      <c r="V332" s="1"/>
      <c r="W332" s="1"/>
      <c r="X332" s="1"/>
      <c r="Y332" s="1"/>
      <c r="Z332" s="1"/>
    </row>
    <row r="333" spans="1:26" ht="14.25" customHeight="1">
      <c r="A333" s="20"/>
      <c r="B333" s="21"/>
      <c r="C333" s="21"/>
      <c r="D333" s="22"/>
      <c r="E333" s="21"/>
      <c r="F333" s="162" t="e" cm="1">
        <f t="array" ref="F333">_xlfn.IFS(D333="Tech Bachelor - Still to be hired",5700,D333="Master - Still to be hired",8000,D333="Master in Eng - Still to be hired",8700,D333="PhD - Still to be hired",10500,D333="Tech Bachelor",5700,D333="Master",8000,D333="Master in Eng",8700,D333="PhD",10500)</f>
        <v>#N/A</v>
      </c>
      <c r="G333" s="23"/>
      <c r="H333" s="24" t="e">
        <f>'Cost Input'!$F333*'Cost Input'!$G333</f>
        <v>#N/A</v>
      </c>
      <c r="I333" s="23"/>
      <c r="J333" s="24" t="e">
        <f>'Cost Input'!$F333*'Cost Input'!$I333</f>
        <v>#N/A</v>
      </c>
      <c r="K333" s="25">
        <f>'Cost Input'!$G333+'Cost Input'!$I333</f>
        <v>0</v>
      </c>
      <c r="L333" s="26" t="e">
        <f>'Cost Input'!$H333+'Cost Input'!$J333</f>
        <v>#N/A</v>
      </c>
      <c r="M333" s="27"/>
      <c r="N333" s="27"/>
      <c r="O333" s="28">
        <f>'Cost Input'!$M333+'Cost Input'!$N333</f>
        <v>0</v>
      </c>
      <c r="P333" s="29"/>
      <c r="Q333" s="29"/>
      <c r="R333" s="1"/>
      <c r="S333" s="1"/>
      <c r="T333" s="1"/>
      <c r="U333" s="1"/>
      <c r="V333" s="1"/>
      <c r="W333" s="1"/>
      <c r="X333" s="1"/>
      <c r="Y333" s="1"/>
      <c r="Z333" s="1"/>
    </row>
    <row r="334" spans="1:26" ht="14.25" customHeight="1">
      <c r="A334" s="20"/>
      <c r="B334" s="21"/>
      <c r="C334" s="21"/>
      <c r="D334" s="22"/>
      <c r="E334" s="21"/>
      <c r="F334" s="162" t="e" cm="1">
        <f t="array" ref="F334">_xlfn.IFS(D334="Tech Bachelor - Still to be hired",5700,D334="Master - Still to be hired",8000,D334="Master in Eng - Still to be hired",8700,D334="PhD - Still to be hired",10500,D334="Tech Bachelor",5700,D334="Master",8000,D334="Master in Eng",8700,D334="PhD",10500)</f>
        <v>#N/A</v>
      </c>
      <c r="G334" s="23"/>
      <c r="H334" s="24" t="e">
        <f>'Cost Input'!$F334*'Cost Input'!$G334</f>
        <v>#N/A</v>
      </c>
      <c r="I334" s="23"/>
      <c r="J334" s="24" t="e">
        <f>'Cost Input'!$F334*'Cost Input'!$I334</f>
        <v>#N/A</v>
      </c>
      <c r="K334" s="25">
        <f>'Cost Input'!$G334+'Cost Input'!$I334</f>
        <v>0</v>
      </c>
      <c r="L334" s="26" t="e">
        <f>'Cost Input'!$H334+'Cost Input'!$J334</f>
        <v>#N/A</v>
      </c>
      <c r="M334" s="27"/>
      <c r="N334" s="27"/>
      <c r="O334" s="28">
        <f>'Cost Input'!$M334+'Cost Input'!$N334</f>
        <v>0</v>
      </c>
      <c r="P334" s="29"/>
      <c r="Q334" s="29"/>
      <c r="R334" s="1"/>
      <c r="S334" s="1"/>
      <c r="T334" s="1"/>
      <c r="U334" s="1"/>
      <c r="V334" s="1"/>
      <c r="W334" s="1"/>
      <c r="X334" s="1"/>
      <c r="Y334" s="1"/>
      <c r="Z334" s="1"/>
    </row>
    <row r="335" spans="1:26" ht="14.25" customHeight="1">
      <c r="A335" s="20"/>
      <c r="B335" s="21"/>
      <c r="C335" s="21"/>
      <c r="D335" s="22"/>
      <c r="E335" s="21"/>
      <c r="F335" s="162" t="e" cm="1">
        <f t="array" ref="F335">_xlfn.IFS(D335="Tech Bachelor - Still to be hired",5700,D335="Master - Still to be hired",8000,D335="Master in Eng - Still to be hired",8700,D335="PhD - Still to be hired",10500,D335="Tech Bachelor",5700,D335="Master",8000,D335="Master in Eng",8700,D335="PhD",10500)</f>
        <v>#N/A</v>
      </c>
      <c r="G335" s="23"/>
      <c r="H335" s="24" t="e">
        <f>'Cost Input'!$F335*'Cost Input'!$G335</f>
        <v>#N/A</v>
      </c>
      <c r="I335" s="23"/>
      <c r="J335" s="24" t="e">
        <f>'Cost Input'!$F335*'Cost Input'!$I335</f>
        <v>#N/A</v>
      </c>
      <c r="K335" s="25">
        <f>'Cost Input'!$G335+'Cost Input'!$I335</f>
        <v>0</v>
      </c>
      <c r="L335" s="26" t="e">
        <f>'Cost Input'!$H335+'Cost Input'!$J335</f>
        <v>#N/A</v>
      </c>
      <c r="M335" s="27"/>
      <c r="N335" s="27"/>
      <c r="O335" s="28">
        <f>'Cost Input'!$M335+'Cost Input'!$N335</f>
        <v>0</v>
      </c>
      <c r="P335" s="29"/>
      <c r="Q335" s="29"/>
      <c r="R335" s="1"/>
      <c r="S335" s="1"/>
      <c r="T335" s="1"/>
      <c r="U335" s="1"/>
      <c r="V335" s="1"/>
      <c r="W335" s="1"/>
      <c r="X335" s="1"/>
      <c r="Y335" s="1"/>
      <c r="Z335" s="1"/>
    </row>
    <row r="336" spans="1:26" ht="14.25" customHeight="1">
      <c r="A336" s="20"/>
      <c r="B336" s="21"/>
      <c r="C336" s="21"/>
      <c r="D336" s="22"/>
      <c r="E336" s="21"/>
      <c r="F336" s="162" t="e" cm="1">
        <f t="array" ref="F336">_xlfn.IFS(D336="Tech Bachelor - Still to be hired",5700,D336="Master - Still to be hired",8000,D336="Master in Eng - Still to be hired",8700,D336="PhD - Still to be hired",10500,D336="Tech Bachelor",5700,D336="Master",8000,D336="Master in Eng",8700,D336="PhD",10500)</f>
        <v>#N/A</v>
      </c>
      <c r="G336" s="23"/>
      <c r="H336" s="24" t="e">
        <f>'Cost Input'!$F336*'Cost Input'!$G336</f>
        <v>#N/A</v>
      </c>
      <c r="I336" s="23"/>
      <c r="J336" s="24" t="e">
        <f>'Cost Input'!$F336*'Cost Input'!$I336</f>
        <v>#N/A</v>
      </c>
      <c r="K336" s="25">
        <f>'Cost Input'!$G336+'Cost Input'!$I336</f>
        <v>0</v>
      </c>
      <c r="L336" s="26" t="e">
        <f>'Cost Input'!$H336+'Cost Input'!$J336</f>
        <v>#N/A</v>
      </c>
      <c r="M336" s="27"/>
      <c r="N336" s="27"/>
      <c r="O336" s="28">
        <f>'Cost Input'!$M336+'Cost Input'!$N336</f>
        <v>0</v>
      </c>
      <c r="P336" s="29"/>
      <c r="Q336" s="29"/>
      <c r="R336" s="1"/>
      <c r="S336" s="1"/>
      <c r="T336" s="1"/>
      <c r="U336" s="1"/>
      <c r="V336" s="1"/>
      <c r="W336" s="1"/>
      <c r="X336" s="1"/>
      <c r="Y336" s="1"/>
      <c r="Z336" s="1"/>
    </row>
    <row r="337" spans="1:26" ht="14.25" customHeight="1">
      <c r="A337" s="20"/>
      <c r="B337" s="21"/>
      <c r="C337" s="21"/>
      <c r="D337" s="22"/>
      <c r="E337" s="21"/>
      <c r="F337" s="162" t="e" cm="1">
        <f t="array" ref="F337">_xlfn.IFS(D337="Tech Bachelor - Still to be hired",5700,D337="Master - Still to be hired",8000,D337="Master in Eng - Still to be hired",8700,D337="PhD - Still to be hired",10500,D337="Tech Bachelor",5700,D337="Master",8000,D337="Master in Eng",8700,D337="PhD",10500)</f>
        <v>#N/A</v>
      </c>
      <c r="G337" s="23"/>
      <c r="H337" s="24" t="e">
        <f>'Cost Input'!$F337*'Cost Input'!$G337</f>
        <v>#N/A</v>
      </c>
      <c r="I337" s="23"/>
      <c r="J337" s="24" t="e">
        <f>'Cost Input'!$F337*'Cost Input'!$I337</f>
        <v>#N/A</v>
      </c>
      <c r="K337" s="25">
        <f>'Cost Input'!$G337+'Cost Input'!$I337</f>
        <v>0</v>
      </c>
      <c r="L337" s="26" t="e">
        <f>'Cost Input'!$H337+'Cost Input'!$J337</f>
        <v>#N/A</v>
      </c>
      <c r="M337" s="27"/>
      <c r="N337" s="27"/>
      <c r="O337" s="28">
        <f>'Cost Input'!$M337+'Cost Input'!$N337</f>
        <v>0</v>
      </c>
      <c r="P337" s="29"/>
      <c r="Q337" s="29"/>
      <c r="R337" s="1"/>
      <c r="S337" s="1"/>
      <c r="T337" s="1"/>
      <c r="U337" s="1"/>
      <c r="V337" s="1"/>
      <c r="W337" s="1"/>
      <c r="X337" s="1"/>
      <c r="Y337" s="1"/>
      <c r="Z337" s="1"/>
    </row>
    <row r="338" spans="1:26" ht="14.25" customHeight="1">
      <c r="A338" s="20"/>
      <c r="B338" s="21"/>
      <c r="C338" s="21"/>
      <c r="D338" s="22"/>
      <c r="E338" s="21"/>
      <c r="F338" s="162" t="e" cm="1">
        <f t="array" ref="F338">_xlfn.IFS(D338="Tech Bachelor - Still to be hired",5700,D338="Master - Still to be hired",8000,D338="Master in Eng - Still to be hired",8700,D338="PhD - Still to be hired",10500,D338="Tech Bachelor",5700,D338="Master",8000,D338="Master in Eng",8700,D338="PhD",10500)</f>
        <v>#N/A</v>
      </c>
      <c r="G338" s="23"/>
      <c r="H338" s="24" t="e">
        <f>'Cost Input'!$F338*'Cost Input'!$G338</f>
        <v>#N/A</v>
      </c>
      <c r="I338" s="23"/>
      <c r="J338" s="24" t="e">
        <f>'Cost Input'!$F338*'Cost Input'!$I338</f>
        <v>#N/A</v>
      </c>
      <c r="K338" s="25">
        <f>'Cost Input'!$G338+'Cost Input'!$I338</f>
        <v>0</v>
      </c>
      <c r="L338" s="26" t="e">
        <f>'Cost Input'!$H338+'Cost Input'!$J338</f>
        <v>#N/A</v>
      </c>
      <c r="M338" s="27"/>
      <c r="N338" s="27"/>
      <c r="O338" s="28">
        <f>'Cost Input'!$M338+'Cost Input'!$N338</f>
        <v>0</v>
      </c>
      <c r="P338" s="29"/>
      <c r="Q338" s="29"/>
      <c r="R338" s="1"/>
      <c r="S338" s="1"/>
      <c r="T338" s="1"/>
      <c r="U338" s="1"/>
      <c r="V338" s="1"/>
      <c r="W338" s="1"/>
      <c r="X338" s="1"/>
      <c r="Y338" s="1"/>
      <c r="Z338" s="1"/>
    </row>
    <row r="339" spans="1:26" ht="14.25" customHeight="1">
      <c r="A339" s="20"/>
      <c r="B339" s="21"/>
      <c r="C339" s="21"/>
      <c r="D339" s="22"/>
      <c r="E339" s="21"/>
      <c r="F339" s="162" t="e" cm="1">
        <f t="array" ref="F339">_xlfn.IFS(D339="Tech Bachelor - Still to be hired",5700,D339="Master - Still to be hired",8000,D339="Master in Eng - Still to be hired",8700,D339="PhD - Still to be hired",10500,D339="Tech Bachelor",5700,D339="Master",8000,D339="Master in Eng",8700,D339="PhD",10500)</f>
        <v>#N/A</v>
      </c>
      <c r="G339" s="23"/>
      <c r="H339" s="24" t="e">
        <f>'Cost Input'!$F339*'Cost Input'!$G339</f>
        <v>#N/A</v>
      </c>
      <c r="I339" s="23"/>
      <c r="J339" s="24" t="e">
        <f>'Cost Input'!$F339*'Cost Input'!$I339</f>
        <v>#N/A</v>
      </c>
      <c r="K339" s="25">
        <f>'Cost Input'!$G339+'Cost Input'!$I339</f>
        <v>0</v>
      </c>
      <c r="L339" s="26" t="e">
        <f>'Cost Input'!$H339+'Cost Input'!$J339</f>
        <v>#N/A</v>
      </c>
      <c r="M339" s="27"/>
      <c r="N339" s="27"/>
      <c r="O339" s="28">
        <f>'Cost Input'!$M339+'Cost Input'!$N339</f>
        <v>0</v>
      </c>
      <c r="P339" s="29"/>
      <c r="Q339" s="29"/>
      <c r="R339" s="1"/>
      <c r="S339" s="1"/>
      <c r="T339" s="1"/>
      <c r="U339" s="1"/>
      <c r="V339" s="1"/>
      <c r="W339" s="1"/>
      <c r="X339" s="1"/>
      <c r="Y339" s="1"/>
      <c r="Z339" s="1"/>
    </row>
    <row r="340" spans="1:26" ht="14.25" customHeight="1">
      <c r="A340" s="20"/>
      <c r="B340" s="21"/>
      <c r="C340" s="21"/>
      <c r="D340" s="22"/>
      <c r="E340" s="21"/>
      <c r="F340" s="162" t="e" cm="1">
        <f t="array" ref="F340">_xlfn.IFS(D340="Tech Bachelor - Still to be hired",5700,D340="Master - Still to be hired",8000,D340="Master in Eng - Still to be hired",8700,D340="PhD - Still to be hired",10500,D340="Tech Bachelor",5700,D340="Master",8000,D340="Master in Eng",8700,D340="PhD",10500)</f>
        <v>#N/A</v>
      </c>
      <c r="G340" s="23"/>
      <c r="H340" s="24" t="e">
        <f>'Cost Input'!$F340*'Cost Input'!$G340</f>
        <v>#N/A</v>
      </c>
      <c r="I340" s="23"/>
      <c r="J340" s="24" t="e">
        <f>'Cost Input'!$F340*'Cost Input'!$I340</f>
        <v>#N/A</v>
      </c>
      <c r="K340" s="25">
        <f>'Cost Input'!$G340+'Cost Input'!$I340</f>
        <v>0</v>
      </c>
      <c r="L340" s="26" t="e">
        <f>'Cost Input'!$H340+'Cost Input'!$J340</f>
        <v>#N/A</v>
      </c>
      <c r="M340" s="27"/>
      <c r="N340" s="27"/>
      <c r="O340" s="28">
        <f>'Cost Input'!$M340+'Cost Input'!$N340</f>
        <v>0</v>
      </c>
      <c r="P340" s="29"/>
      <c r="Q340" s="29"/>
      <c r="R340" s="1"/>
      <c r="S340" s="1"/>
      <c r="T340" s="1"/>
      <c r="U340" s="1"/>
      <c r="V340" s="1"/>
      <c r="W340" s="1"/>
      <c r="X340" s="1"/>
      <c r="Y340" s="1"/>
      <c r="Z340" s="1"/>
    </row>
    <row r="341" spans="1:26" ht="14.25" customHeight="1">
      <c r="A341" s="20"/>
      <c r="B341" s="21"/>
      <c r="C341" s="21"/>
      <c r="D341" s="22"/>
      <c r="E341" s="21"/>
      <c r="F341" s="162" t="e" cm="1">
        <f t="array" ref="F341">_xlfn.IFS(D341="Tech Bachelor - Still to be hired",5700,D341="Master - Still to be hired",8000,D341="Master in Eng - Still to be hired",8700,D341="PhD - Still to be hired",10500,D341="Tech Bachelor",5700,D341="Master",8000,D341="Master in Eng",8700,D341="PhD",10500)</f>
        <v>#N/A</v>
      </c>
      <c r="G341" s="23"/>
      <c r="H341" s="24" t="e">
        <f>'Cost Input'!$F341*'Cost Input'!$G341</f>
        <v>#N/A</v>
      </c>
      <c r="I341" s="23"/>
      <c r="J341" s="24" t="e">
        <f>'Cost Input'!$F341*'Cost Input'!$I341</f>
        <v>#N/A</v>
      </c>
      <c r="K341" s="25">
        <f>'Cost Input'!$G341+'Cost Input'!$I341</f>
        <v>0</v>
      </c>
      <c r="L341" s="26" t="e">
        <f>'Cost Input'!$H341+'Cost Input'!$J341</f>
        <v>#N/A</v>
      </c>
      <c r="M341" s="27"/>
      <c r="N341" s="27"/>
      <c r="O341" s="28">
        <f>'Cost Input'!$M341+'Cost Input'!$N341</f>
        <v>0</v>
      </c>
      <c r="P341" s="29"/>
      <c r="Q341" s="29"/>
      <c r="R341" s="1"/>
      <c r="S341" s="1"/>
      <c r="T341" s="1"/>
      <c r="U341" s="1"/>
      <c r="V341" s="1"/>
      <c r="W341" s="1"/>
      <c r="X341" s="1"/>
      <c r="Y341" s="1"/>
      <c r="Z341" s="1"/>
    </row>
    <row r="342" spans="1:26" ht="14.25" customHeight="1">
      <c r="A342" s="20"/>
      <c r="B342" s="21"/>
      <c r="C342" s="21"/>
      <c r="D342" s="22"/>
      <c r="E342" s="21"/>
      <c r="F342" s="162" t="e" cm="1">
        <f t="array" ref="F342">_xlfn.IFS(D342="Tech Bachelor - Still to be hired",5700,D342="Master - Still to be hired",8000,D342="Master in Eng - Still to be hired",8700,D342="PhD - Still to be hired",10500,D342="Tech Bachelor",5700,D342="Master",8000,D342="Master in Eng",8700,D342="PhD",10500)</f>
        <v>#N/A</v>
      </c>
      <c r="G342" s="23"/>
      <c r="H342" s="24" t="e">
        <f>'Cost Input'!$F342*'Cost Input'!$G342</f>
        <v>#N/A</v>
      </c>
      <c r="I342" s="23"/>
      <c r="J342" s="24" t="e">
        <f>'Cost Input'!$F342*'Cost Input'!$I342</f>
        <v>#N/A</v>
      </c>
      <c r="K342" s="25">
        <f>'Cost Input'!$G342+'Cost Input'!$I342</f>
        <v>0</v>
      </c>
      <c r="L342" s="26" t="e">
        <f>'Cost Input'!$H342+'Cost Input'!$J342</f>
        <v>#N/A</v>
      </c>
      <c r="M342" s="27"/>
      <c r="N342" s="27"/>
      <c r="O342" s="28">
        <f>'Cost Input'!$M342+'Cost Input'!$N342</f>
        <v>0</v>
      </c>
      <c r="P342" s="29"/>
      <c r="Q342" s="29"/>
      <c r="R342" s="1"/>
      <c r="S342" s="1"/>
      <c r="T342" s="1"/>
      <c r="U342" s="1"/>
      <c r="V342" s="1"/>
      <c r="W342" s="1"/>
      <c r="X342" s="1"/>
      <c r="Y342" s="1"/>
      <c r="Z342" s="1"/>
    </row>
    <row r="343" spans="1:26" ht="14.25" customHeight="1">
      <c r="A343" s="20"/>
      <c r="B343" s="21"/>
      <c r="C343" s="21"/>
      <c r="D343" s="22"/>
      <c r="E343" s="21"/>
      <c r="F343" s="162" t="e" cm="1">
        <f t="array" ref="F343">_xlfn.IFS(D343="Tech Bachelor - Still to be hired",5700,D343="Master - Still to be hired",8000,D343="Master in Eng - Still to be hired",8700,D343="PhD - Still to be hired",10500,D343="Tech Bachelor",5700,D343="Master",8000,D343="Master in Eng",8700,D343="PhD",10500)</f>
        <v>#N/A</v>
      </c>
      <c r="G343" s="23"/>
      <c r="H343" s="24" t="e">
        <f>'Cost Input'!$F343*'Cost Input'!$G343</f>
        <v>#N/A</v>
      </c>
      <c r="I343" s="23"/>
      <c r="J343" s="24" t="e">
        <f>'Cost Input'!$F343*'Cost Input'!$I343</f>
        <v>#N/A</v>
      </c>
      <c r="K343" s="25">
        <f>'Cost Input'!$G343+'Cost Input'!$I343</f>
        <v>0</v>
      </c>
      <c r="L343" s="26" t="e">
        <f>'Cost Input'!$H343+'Cost Input'!$J343</f>
        <v>#N/A</v>
      </c>
      <c r="M343" s="27"/>
      <c r="N343" s="27"/>
      <c r="O343" s="28">
        <f>'Cost Input'!$M343+'Cost Input'!$N343</f>
        <v>0</v>
      </c>
      <c r="P343" s="29"/>
      <c r="Q343" s="29"/>
      <c r="R343" s="1"/>
      <c r="S343" s="1"/>
      <c r="T343" s="1"/>
      <c r="U343" s="1"/>
      <c r="V343" s="1"/>
      <c r="W343" s="1"/>
      <c r="X343" s="1"/>
      <c r="Y343" s="1"/>
      <c r="Z343" s="1"/>
    </row>
    <row r="344" spans="1:26" ht="14.25" customHeight="1">
      <c r="A344" s="20"/>
      <c r="B344" s="21"/>
      <c r="C344" s="21"/>
      <c r="D344" s="22"/>
      <c r="E344" s="21"/>
      <c r="F344" s="162" t="e" cm="1">
        <f t="array" ref="F344">_xlfn.IFS(D344="Tech Bachelor - Still to be hired",5700,D344="Master - Still to be hired",8000,D344="Master in Eng - Still to be hired",8700,D344="PhD - Still to be hired",10500,D344="Tech Bachelor",5700,D344="Master",8000,D344="Master in Eng",8700,D344="PhD",10500)</f>
        <v>#N/A</v>
      </c>
      <c r="G344" s="23"/>
      <c r="H344" s="24" t="e">
        <f>'Cost Input'!$F344*'Cost Input'!$G344</f>
        <v>#N/A</v>
      </c>
      <c r="I344" s="23"/>
      <c r="J344" s="24" t="e">
        <f>'Cost Input'!$F344*'Cost Input'!$I344</f>
        <v>#N/A</v>
      </c>
      <c r="K344" s="25">
        <f>'Cost Input'!$G344+'Cost Input'!$I344</f>
        <v>0</v>
      </c>
      <c r="L344" s="26" t="e">
        <f>'Cost Input'!$H344+'Cost Input'!$J344</f>
        <v>#N/A</v>
      </c>
      <c r="M344" s="27"/>
      <c r="N344" s="27"/>
      <c r="O344" s="28">
        <f>'Cost Input'!$M344+'Cost Input'!$N344</f>
        <v>0</v>
      </c>
      <c r="P344" s="29"/>
      <c r="Q344" s="29"/>
      <c r="R344" s="1"/>
      <c r="S344" s="1"/>
      <c r="T344" s="1"/>
      <c r="U344" s="1"/>
      <c r="V344" s="1"/>
      <c r="W344" s="1"/>
      <c r="X344" s="1"/>
      <c r="Y344" s="1"/>
      <c r="Z344" s="1"/>
    </row>
    <row r="345" spans="1:26" ht="14.25" customHeight="1">
      <c r="A345" s="20"/>
      <c r="B345" s="21"/>
      <c r="C345" s="21"/>
      <c r="D345" s="22"/>
      <c r="E345" s="21"/>
      <c r="F345" s="162" t="e" cm="1">
        <f t="array" ref="F345">_xlfn.IFS(D345="Tech Bachelor - Still to be hired",5700,D345="Master - Still to be hired",8000,D345="Master in Eng - Still to be hired",8700,D345="PhD - Still to be hired",10500,D345="Tech Bachelor",5700,D345="Master",8000,D345="Master in Eng",8700,D345="PhD",10500)</f>
        <v>#N/A</v>
      </c>
      <c r="G345" s="23"/>
      <c r="H345" s="24" t="e">
        <f>'Cost Input'!$F345*'Cost Input'!$G345</f>
        <v>#N/A</v>
      </c>
      <c r="I345" s="23"/>
      <c r="J345" s="24" t="e">
        <f>'Cost Input'!$F345*'Cost Input'!$I345</f>
        <v>#N/A</v>
      </c>
      <c r="K345" s="25">
        <f>'Cost Input'!$G345+'Cost Input'!$I345</f>
        <v>0</v>
      </c>
      <c r="L345" s="26" t="e">
        <f>'Cost Input'!$H345+'Cost Input'!$J345</f>
        <v>#N/A</v>
      </c>
      <c r="M345" s="27"/>
      <c r="N345" s="27"/>
      <c r="O345" s="28">
        <f>'Cost Input'!$M345+'Cost Input'!$N345</f>
        <v>0</v>
      </c>
      <c r="P345" s="29"/>
      <c r="Q345" s="29"/>
      <c r="R345" s="1"/>
      <c r="S345" s="1"/>
      <c r="T345" s="1"/>
      <c r="U345" s="1"/>
      <c r="V345" s="1"/>
      <c r="W345" s="1"/>
      <c r="X345" s="1"/>
      <c r="Y345" s="1"/>
      <c r="Z345" s="1"/>
    </row>
    <row r="346" spans="1:26" ht="14.25" customHeight="1">
      <c r="A346" s="20"/>
      <c r="B346" s="21"/>
      <c r="C346" s="21"/>
      <c r="D346" s="22"/>
      <c r="E346" s="21"/>
      <c r="F346" s="162" t="e" cm="1">
        <f t="array" ref="F346">_xlfn.IFS(D346="Tech Bachelor - Still to be hired",5700,D346="Master - Still to be hired",8000,D346="Master in Eng - Still to be hired",8700,D346="PhD - Still to be hired",10500,D346="Tech Bachelor",5700,D346="Master",8000,D346="Master in Eng",8700,D346="PhD",10500)</f>
        <v>#N/A</v>
      </c>
      <c r="G346" s="23"/>
      <c r="H346" s="24" t="e">
        <f>'Cost Input'!$F346*'Cost Input'!$G346</f>
        <v>#N/A</v>
      </c>
      <c r="I346" s="23"/>
      <c r="J346" s="24" t="e">
        <f>'Cost Input'!$F346*'Cost Input'!$I346</f>
        <v>#N/A</v>
      </c>
      <c r="K346" s="25">
        <f>'Cost Input'!$G346+'Cost Input'!$I346</f>
        <v>0</v>
      </c>
      <c r="L346" s="26" t="e">
        <f>'Cost Input'!$H346+'Cost Input'!$J346</f>
        <v>#N/A</v>
      </c>
      <c r="M346" s="27"/>
      <c r="N346" s="27"/>
      <c r="O346" s="28">
        <f>'Cost Input'!$M346+'Cost Input'!$N346</f>
        <v>0</v>
      </c>
      <c r="P346" s="29"/>
      <c r="Q346" s="29"/>
      <c r="R346" s="1"/>
      <c r="S346" s="1"/>
      <c r="T346" s="1"/>
      <c r="U346" s="1"/>
      <c r="V346" s="1"/>
      <c r="W346" s="1"/>
      <c r="X346" s="1"/>
      <c r="Y346" s="1"/>
      <c r="Z346" s="1"/>
    </row>
    <row r="347" spans="1:26" ht="14.25" customHeight="1">
      <c r="A347" s="20"/>
      <c r="B347" s="21"/>
      <c r="C347" s="21"/>
      <c r="D347" s="22"/>
      <c r="E347" s="21"/>
      <c r="F347" s="162" t="e" cm="1">
        <f t="array" ref="F347">_xlfn.IFS(D347="Tech Bachelor - Still to be hired",5700,D347="Master - Still to be hired",8000,D347="Master in Eng - Still to be hired",8700,D347="PhD - Still to be hired",10500,D347="Tech Bachelor",5700,D347="Master",8000,D347="Master in Eng",8700,D347="PhD",10500)</f>
        <v>#N/A</v>
      </c>
      <c r="G347" s="23"/>
      <c r="H347" s="24" t="e">
        <f>'Cost Input'!$F347*'Cost Input'!$G347</f>
        <v>#N/A</v>
      </c>
      <c r="I347" s="23"/>
      <c r="J347" s="24" t="e">
        <f>'Cost Input'!$F347*'Cost Input'!$I347</f>
        <v>#N/A</v>
      </c>
      <c r="K347" s="25">
        <f>'Cost Input'!$G347+'Cost Input'!$I347</f>
        <v>0</v>
      </c>
      <c r="L347" s="26" t="e">
        <f>'Cost Input'!$H347+'Cost Input'!$J347</f>
        <v>#N/A</v>
      </c>
      <c r="M347" s="27"/>
      <c r="N347" s="27"/>
      <c r="O347" s="28">
        <f>'Cost Input'!$M347+'Cost Input'!$N347</f>
        <v>0</v>
      </c>
      <c r="P347" s="29"/>
      <c r="Q347" s="29"/>
      <c r="R347" s="1"/>
      <c r="S347" s="1"/>
      <c r="T347" s="1"/>
      <c r="U347" s="1"/>
      <c r="V347" s="1"/>
      <c r="W347" s="1"/>
      <c r="X347" s="1"/>
      <c r="Y347" s="1"/>
      <c r="Z347" s="1"/>
    </row>
    <row r="348" spans="1:26" ht="14.25" customHeight="1">
      <c r="A348" s="20"/>
      <c r="B348" s="21"/>
      <c r="C348" s="21"/>
      <c r="D348" s="22"/>
      <c r="E348" s="21"/>
      <c r="F348" s="162" t="e" cm="1">
        <f t="array" ref="F348">_xlfn.IFS(D348="Tech Bachelor - Still to be hired",5700,D348="Master - Still to be hired",8000,D348="Master in Eng - Still to be hired",8700,D348="PhD - Still to be hired",10500,D348="Tech Bachelor",5700,D348="Master",8000,D348="Master in Eng",8700,D348="PhD",10500)</f>
        <v>#N/A</v>
      </c>
      <c r="G348" s="23"/>
      <c r="H348" s="24" t="e">
        <f>'Cost Input'!$F348*'Cost Input'!$G348</f>
        <v>#N/A</v>
      </c>
      <c r="I348" s="23"/>
      <c r="J348" s="24" t="e">
        <f>'Cost Input'!$F348*'Cost Input'!$I348</f>
        <v>#N/A</v>
      </c>
      <c r="K348" s="25">
        <f>'Cost Input'!$G348+'Cost Input'!$I348</f>
        <v>0</v>
      </c>
      <c r="L348" s="26" t="e">
        <f>'Cost Input'!$H348+'Cost Input'!$J348</f>
        <v>#N/A</v>
      </c>
      <c r="M348" s="27"/>
      <c r="N348" s="27"/>
      <c r="O348" s="28">
        <f>'Cost Input'!$M348+'Cost Input'!$N348</f>
        <v>0</v>
      </c>
      <c r="P348" s="29"/>
      <c r="Q348" s="29"/>
      <c r="R348" s="1"/>
      <c r="S348" s="1"/>
      <c r="T348" s="1"/>
      <c r="U348" s="1"/>
      <c r="V348" s="1"/>
      <c r="W348" s="1"/>
      <c r="X348" s="1"/>
      <c r="Y348" s="1"/>
      <c r="Z348" s="1"/>
    </row>
    <row r="349" spans="1:26" ht="14.25" customHeight="1">
      <c r="A349" s="20"/>
      <c r="B349" s="21"/>
      <c r="C349" s="21"/>
      <c r="D349" s="22"/>
      <c r="E349" s="21"/>
      <c r="F349" s="162" t="e" cm="1">
        <f t="array" ref="F349">_xlfn.IFS(D349="Tech Bachelor - Still to be hired",5700,D349="Master - Still to be hired",8000,D349="Master in Eng - Still to be hired",8700,D349="PhD - Still to be hired",10500,D349="Tech Bachelor",5700,D349="Master",8000,D349="Master in Eng",8700,D349="PhD",10500)</f>
        <v>#N/A</v>
      </c>
      <c r="G349" s="23"/>
      <c r="H349" s="24" t="e">
        <f>'Cost Input'!$F349*'Cost Input'!$G349</f>
        <v>#N/A</v>
      </c>
      <c r="I349" s="23"/>
      <c r="J349" s="24" t="e">
        <f>'Cost Input'!$F349*'Cost Input'!$I349</f>
        <v>#N/A</v>
      </c>
      <c r="K349" s="25">
        <f>'Cost Input'!$G349+'Cost Input'!$I349</f>
        <v>0</v>
      </c>
      <c r="L349" s="26" t="e">
        <f>'Cost Input'!$H349+'Cost Input'!$J349</f>
        <v>#N/A</v>
      </c>
      <c r="M349" s="27"/>
      <c r="N349" s="27"/>
      <c r="O349" s="28">
        <f>'Cost Input'!$M349+'Cost Input'!$N349</f>
        <v>0</v>
      </c>
      <c r="P349" s="29"/>
      <c r="Q349" s="29"/>
      <c r="R349" s="1"/>
      <c r="S349" s="1"/>
      <c r="T349" s="1"/>
      <c r="U349" s="1"/>
      <c r="V349" s="1"/>
      <c r="W349" s="1"/>
      <c r="X349" s="1"/>
      <c r="Y349" s="1"/>
      <c r="Z349" s="1"/>
    </row>
    <row r="350" spans="1:26" ht="14.25" customHeight="1">
      <c r="A350" s="20"/>
      <c r="B350" s="21"/>
      <c r="C350" s="21"/>
      <c r="D350" s="22"/>
      <c r="E350" s="21"/>
      <c r="F350" s="162" t="e" cm="1">
        <f t="array" ref="F350">_xlfn.IFS(D350="Tech Bachelor - Still to be hired",5700,D350="Master - Still to be hired",8000,D350="Master in Eng - Still to be hired",8700,D350="PhD - Still to be hired",10500,D350="Tech Bachelor",5700,D350="Master",8000,D350="Master in Eng",8700,D350="PhD",10500)</f>
        <v>#N/A</v>
      </c>
      <c r="G350" s="23"/>
      <c r="H350" s="24" t="e">
        <f>'Cost Input'!$F350*'Cost Input'!$G350</f>
        <v>#N/A</v>
      </c>
      <c r="I350" s="23"/>
      <c r="J350" s="24" t="e">
        <f>'Cost Input'!$F350*'Cost Input'!$I350</f>
        <v>#N/A</v>
      </c>
      <c r="K350" s="25">
        <f>'Cost Input'!$G350+'Cost Input'!$I350</f>
        <v>0</v>
      </c>
      <c r="L350" s="26" t="e">
        <f>'Cost Input'!$H350+'Cost Input'!$J350</f>
        <v>#N/A</v>
      </c>
      <c r="M350" s="27"/>
      <c r="N350" s="27"/>
      <c r="O350" s="28">
        <f>'Cost Input'!$M350+'Cost Input'!$N350</f>
        <v>0</v>
      </c>
      <c r="P350" s="29"/>
      <c r="Q350" s="29"/>
      <c r="R350" s="1"/>
      <c r="S350" s="1"/>
      <c r="T350" s="1"/>
      <c r="U350" s="1"/>
      <c r="V350" s="1"/>
      <c r="W350" s="1"/>
      <c r="X350" s="1"/>
      <c r="Y350" s="1"/>
      <c r="Z350" s="1"/>
    </row>
    <row r="351" spans="1:26" ht="14.25" customHeight="1">
      <c r="A351" s="20"/>
      <c r="B351" s="21"/>
      <c r="C351" s="21"/>
      <c r="D351" s="22"/>
      <c r="E351" s="21"/>
      <c r="F351" s="162" t="e" cm="1">
        <f t="array" ref="F351">_xlfn.IFS(D351="Tech Bachelor - Still to be hired",5700,D351="Master - Still to be hired",8000,D351="Master in Eng - Still to be hired",8700,D351="PhD - Still to be hired",10500,D351="Tech Bachelor",5700,D351="Master",8000,D351="Master in Eng",8700,D351="PhD",10500)</f>
        <v>#N/A</v>
      </c>
      <c r="G351" s="23"/>
      <c r="H351" s="24" t="e">
        <f>'Cost Input'!$F351*'Cost Input'!$G351</f>
        <v>#N/A</v>
      </c>
      <c r="I351" s="23"/>
      <c r="J351" s="24" t="e">
        <f>'Cost Input'!$F351*'Cost Input'!$I351</f>
        <v>#N/A</v>
      </c>
      <c r="K351" s="25">
        <f>'Cost Input'!$G351+'Cost Input'!$I351</f>
        <v>0</v>
      </c>
      <c r="L351" s="26" t="e">
        <f>'Cost Input'!$H351+'Cost Input'!$J351</f>
        <v>#N/A</v>
      </c>
      <c r="M351" s="27"/>
      <c r="N351" s="27"/>
      <c r="O351" s="28">
        <f>'Cost Input'!$M351+'Cost Input'!$N351</f>
        <v>0</v>
      </c>
      <c r="P351" s="29"/>
      <c r="Q351" s="29"/>
      <c r="R351" s="1"/>
      <c r="S351" s="1"/>
      <c r="T351" s="1"/>
      <c r="U351" s="1"/>
      <c r="V351" s="1"/>
      <c r="W351" s="1"/>
      <c r="X351" s="1"/>
      <c r="Y351" s="1"/>
      <c r="Z351" s="1"/>
    </row>
    <row r="352" spans="1:26" ht="14.25" customHeight="1">
      <c r="A352" s="20"/>
      <c r="B352" s="21"/>
      <c r="C352" s="21"/>
      <c r="D352" s="22"/>
      <c r="E352" s="21"/>
      <c r="F352" s="162" t="e" cm="1">
        <f t="array" ref="F352">_xlfn.IFS(D352="Tech Bachelor - Still to be hired",5700,D352="Master - Still to be hired",8000,D352="Master in Eng - Still to be hired",8700,D352="PhD - Still to be hired",10500,D352="Tech Bachelor",5700,D352="Master",8000,D352="Master in Eng",8700,D352="PhD",10500)</f>
        <v>#N/A</v>
      </c>
      <c r="G352" s="23"/>
      <c r="H352" s="24" t="e">
        <f>'Cost Input'!$F352*'Cost Input'!$G352</f>
        <v>#N/A</v>
      </c>
      <c r="I352" s="23"/>
      <c r="J352" s="24" t="e">
        <f>'Cost Input'!$F352*'Cost Input'!$I352</f>
        <v>#N/A</v>
      </c>
      <c r="K352" s="25">
        <f>'Cost Input'!$G352+'Cost Input'!$I352</f>
        <v>0</v>
      </c>
      <c r="L352" s="26" t="e">
        <f>'Cost Input'!$H352+'Cost Input'!$J352</f>
        <v>#N/A</v>
      </c>
      <c r="M352" s="27"/>
      <c r="N352" s="27"/>
      <c r="O352" s="28">
        <f>'Cost Input'!$M352+'Cost Input'!$N352</f>
        <v>0</v>
      </c>
      <c r="P352" s="29"/>
      <c r="Q352" s="29"/>
      <c r="R352" s="1"/>
      <c r="S352" s="1"/>
      <c r="T352" s="1"/>
      <c r="U352" s="1"/>
      <c r="V352" s="1"/>
      <c r="W352" s="1"/>
      <c r="X352" s="1"/>
      <c r="Y352" s="1"/>
      <c r="Z352" s="1"/>
    </row>
    <row r="353" spans="1:26" ht="14.25" customHeight="1">
      <c r="A353" s="20"/>
      <c r="B353" s="21"/>
      <c r="C353" s="21"/>
      <c r="D353" s="22"/>
      <c r="E353" s="21"/>
      <c r="F353" s="162" t="e" cm="1">
        <f t="array" ref="F353">_xlfn.IFS(D353="Tech Bachelor - Still to be hired",5700,D353="Master - Still to be hired",8000,D353="Master in Eng - Still to be hired",8700,D353="PhD - Still to be hired",10500,D353="Tech Bachelor",5700,D353="Master",8000,D353="Master in Eng",8700,D353="PhD",10500)</f>
        <v>#N/A</v>
      </c>
      <c r="G353" s="23"/>
      <c r="H353" s="24" t="e">
        <f>'Cost Input'!$F353*'Cost Input'!$G353</f>
        <v>#N/A</v>
      </c>
      <c r="I353" s="23"/>
      <c r="J353" s="24" t="e">
        <f>'Cost Input'!$F353*'Cost Input'!$I353</f>
        <v>#N/A</v>
      </c>
      <c r="K353" s="25">
        <f>'Cost Input'!$G353+'Cost Input'!$I353</f>
        <v>0</v>
      </c>
      <c r="L353" s="26" t="e">
        <f>'Cost Input'!$H353+'Cost Input'!$J353</f>
        <v>#N/A</v>
      </c>
      <c r="M353" s="27"/>
      <c r="N353" s="27"/>
      <c r="O353" s="28">
        <f>'Cost Input'!$M353+'Cost Input'!$N353</f>
        <v>0</v>
      </c>
      <c r="P353" s="29"/>
      <c r="Q353" s="29"/>
      <c r="R353" s="1"/>
      <c r="S353" s="1"/>
      <c r="T353" s="1"/>
      <c r="U353" s="1"/>
      <c r="V353" s="1"/>
      <c r="W353" s="1"/>
      <c r="X353" s="1"/>
      <c r="Y353" s="1"/>
      <c r="Z353" s="1"/>
    </row>
    <row r="354" spans="1:26" ht="14.25" customHeight="1">
      <c r="A354" s="20"/>
      <c r="B354" s="21"/>
      <c r="C354" s="21"/>
      <c r="D354" s="22"/>
      <c r="E354" s="21"/>
      <c r="F354" s="162" t="e" cm="1">
        <f t="array" ref="F354">_xlfn.IFS(D354="Tech Bachelor - Still to be hired",5700,D354="Master - Still to be hired",8000,D354="Master in Eng - Still to be hired",8700,D354="PhD - Still to be hired",10500,D354="Tech Bachelor",5700,D354="Master",8000,D354="Master in Eng",8700,D354="PhD",10500)</f>
        <v>#N/A</v>
      </c>
      <c r="G354" s="23"/>
      <c r="H354" s="24" t="e">
        <f>'Cost Input'!$F354*'Cost Input'!$G354</f>
        <v>#N/A</v>
      </c>
      <c r="I354" s="23"/>
      <c r="J354" s="24" t="e">
        <f>'Cost Input'!$F354*'Cost Input'!$I354</f>
        <v>#N/A</v>
      </c>
      <c r="K354" s="25">
        <f>'Cost Input'!$G354+'Cost Input'!$I354</f>
        <v>0</v>
      </c>
      <c r="L354" s="26" t="e">
        <f>'Cost Input'!$H354+'Cost Input'!$J354</f>
        <v>#N/A</v>
      </c>
      <c r="M354" s="27"/>
      <c r="N354" s="27"/>
      <c r="O354" s="28">
        <f>'Cost Input'!$M354+'Cost Input'!$N354</f>
        <v>0</v>
      </c>
      <c r="P354" s="29"/>
      <c r="Q354" s="29"/>
      <c r="R354" s="1"/>
      <c r="S354" s="1"/>
      <c r="T354" s="1"/>
      <c r="U354" s="1"/>
      <c r="V354" s="1"/>
      <c r="W354" s="1"/>
      <c r="X354" s="1"/>
      <c r="Y354" s="1"/>
      <c r="Z354" s="1"/>
    </row>
    <row r="355" spans="1:26" ht="14.25" customHeight="1">
      <c r="A355" s="20"/>
      <c r="B355" s="21"/>
      <c r="C355" s="21"/>
      <c r="D355" s="22"/>
      <c r="E355" s="21"/>
      <c r="F355" s="162" t="e" cm="1">
        <f t="array" ref="F355">_xlfn.IFS(D355="Tech Bachelor - Still to be hired",5700,D355="Master - Still to be hired",8000,D355="Master in Eng - Still to be hired",8700,D355="PhD - Still to be hired",10500,D355="Tech Bachelor",5700,D355="Master",8000,D355="Master in Eng",8700,D355="PhD",10500)</f>
        <v>#N/A</v>
      </c>
      <c r="G355" s="23"/>
      <c r="H355" s="24" t="e">
        <f>'Cost Input'!$F355*'Cost Input'!$G355</f>
        <v>#N/A</v>
      </c>
      <c r="I355" s="23"/>
      <c r="J355" s="24" t="e">
        <f>'Cost Input'!$F355*'Cost Input'!$I355</f>
        <v>#N/A</v>
      </c>
      <c r="K355" s="25">
        <f>'Cost Input'!$G355+'Cost Input'!$I355</f>
        <v>0</v>
      </c>
      <c r="L355" s="26" t="e">
        <f>'Cost Input'!$H355+'Cost Input'!$J355</f>
        <v>#N/A</v>
      </c>
      <c r="M355" s="27"/>
      <c r="N355" s="27"/>
      <c r="O355" s="28">
        <f>'Cost Input'!$M355+'Cost Input'!$N355</f>
        <v>0</v>
      </c>
      <c r="P355" s="29"/>
      <c r="Q355" s="29"/>
      <c r="R355" s="1"/>
      <c r="S355" s="1"/>
      <c r="T355" s="1"/>
      <c r="U355" s="1"/>
      <c r="V355" s="1"/>
      <c r="W355" s="1"/>
      <c r="X355" s="1"/>
      <c r="Y355" s="1"/>
      <c r="Z355" s="1"/>
    </row>
    <row r="356" spans="1:26" ht="14.25" customHeight="1">
      <c r="A356" s="20"/>
      <c r="B356" s="21"/>
      <c r="C356" s="21"/>
      <c r="D356" s="22"/>
      <c r="E356" s="21"/>
      <c r="F356" s="162" t="e" cm="1">
        <f t="array" ref="F356">_xlfn.IFS(D356="Tech Bachelor - Still to be hired",5700,D356="Master - Still to be hired",8000,D356="Master in Eng - Still to be hired",8700,D356="PhD - Still to be hired",10500,D356="Tech Bachelor",5700,D356="Master",8000,D356="Master in Eng",8700,D356="PhD",10500)</f>
        <v>#N/A</v>
      </c>
      <c r="G356" s="23"/>
      <c r="H356" s="24" t="e">
        <f>'Cost Input'!$F356*'Cost Input'!$G356</f>
        <v>#N/A</v>
      </c>
      <c r="I356" s="23"/>
      <c r="J356" s="24" t="e">
        <f>'Cost Input'!$F356*'Cost Input'!$I356</f>
        <v>#N/A</v>
      </c>
      <c r="K356" s="25">
        <f>'Cost Input'!$G356+'Cost Input'!$I356</f>
        <v>0</v>
      </c>
      <c r="L356" s="26" t="e">
        <f>'Cost Input'!$H356+'Cost Input'!$J356</f>
        <v>#N/A</v>
      </c>
      <c r="M356" s="27"/>
      <c r="N356" s="27"/>
      <c r="O356" s="28">
        <f>'Cost Input'!$M356+'Cost Input'!$N356</f>
        <v>0</v>
      </c>
      <c r="P356" s="29"/>
      <c r="Q356" s="29"/>
      <c r="R356" s="1"/>
      <c r="S356" s="1"/>
      <c r="T356" s="1"/>
      <c r="U356" s="1"/>
      <c r="V356" s="1"/>
      <c r="W356" s="1"/>
      <c r="X356" s="1"/>
      <c r="Y356" s="1"/>
      <c r="Z356" s="1"/>
    </row>
    <row r="357" spans="1:26" ht="14.25" customHeight="1">
      <c r="A357" s="20"/>
      <c r="B357" s="21"/>
      <c r="C357" s="21"/>
      <c r="D357" s="22"/>
      <c r="E357" s="21"/>
      <c r="F357" s="162" t="e" cm="1">
        <f t="array" ref="F357">_xlfn.IFS(D357="Tech Bachelor - Still to be hired",5700,D357="Master - Still to be hired",8000,D357="Master in Eng - Still to be hired",8700,D357="PhD - Still to be hired",10500,D357="Tech Bachelor",5700,D357="Master",8000,D357="Master in Eng",8700,D357="PhD",10500)</f>
        <v>#N/A</v>
      </c>
      <c r="G357" s="23"/>
      <c r="H357" s="24" t="e">
        <f>'Cost Input'!$F357*'Cost Input'!$G357</f>
        <v>#N/A</v>
      </c>
      <c r="I357" s="23"/>
      <c r="J357" s="24" t="e">
        <f>'Cost Input'!$F357*'Cost Input'!$I357</f>
        <v>#N/A</v>
      </c>
      <c r="K357" s="25">
        <f>'Cost Input'!$G357+'Cost Input'!$I357</f>
        <v>0</v>
      </c>
      <c r="L357" s="26" t="e">
        <f>'Cost Input'!$H357+'Cost Input'!$J357</f>
        <v>#N/A</v>
      </c>
      <c r="M357" s="27"/>
      <c r="N357" s="27"/>
      <c r="O357" s="28">
        <f>'Cost Input'!$M357+'Cost Input'!$N357</f>
        <v>0</v>
      </c>
      <c r="P357" s="29"/>
      <c r="Q357" s="29"/>
      <c r="R357" s="1"/>
      <c r="S357" s="1"/>
      <c r="T357" s="1"/>
      <c r="U357" s="1"/>
      <c r="V357" s="1"/>
      <c r="W357" s="1"/>
      <c r="X357" s="1"/>
      <c r="Y357" s="1"/>
      <c r="Z357" s="1"/>
    </row>
    <row r="358" spans="1:26" ht="14.25" customHeight="1">
      <c r="A358" s="20"/>
      <c r="B358" s="21"/>
      <c r="C358" s="21"/>
      <c r="D358" s="22"/>
      <c r="E358" s="21"/>
      <c r="F358" s="162" t="e" cm="1">
        <f t="array" ref="F358">_xlfn.IFS(D358="Tech Bachelor - Still to be hired",5700,D358="Master - Still to be hired",8000,D358="Master in Eng - Still to be hired",8700,D358="PhD - Still to be hired",10500,D358="Tech Bachelor",5700,D358="Master",8000,D358="Master in Eng",8700,D358="PhD",10500)</f>
        <v>#N/A</v>
      </c>
      <c r="G358" s="23"/>
      <c r="H358" s="24" t="e">
        <f>'Cost Input'!$F358*'Cost Input'!$G358</f>
        <v>#N/A</v>
      </c>
      <c r="I358" s="23"/>
      <c r="J358" s="24" t="e">
        <f>'Cost Input'!$F358*'Cost Input'!$I358</f>
        <v>#N/A</v>
      </c>
      <c r="K358" s="25">
        <f>'Cost Input'!$G358+'Cost Input'!$I358</f>
        <v>0</v>
      </c>
      <c r="L358" s="26" t="e">
        <f>'Cost Input'!$H358+'Cost Input'!$J358</f>
        <v>#N/A</v>
      </c>
      <c r="M358" s="27"/>
      <c r="N358" s="27"/>
      <c r="O358" s="28">
        <f>'Cost Input'!$M358+'Cost Input'!$N358</f>
        <v>0</v>
      </c>
      <c r="P358" s="29"/>
      <c r="Q358" s="29"/>
      <c r="R358" s="1"/>
      <c r="S358" s="1"/>
      <c r="T358" s="1"/>
      <c r="U358" s="1"/>
      <c r="V358" s="1"/>
      <c r="W358" s="1"/>
      <c r="X358" s="1"/>
      <c r="Y358" s="1"/>
      <c r="Z358" s="1"/>
    </row>
    <row r="359" spans="1:26" ht="14.25" customHeight="1">
      <c r="A359" s="20"/>
      <c r="B359" s="21"/>
      <c r="C359" s="21"/>
      <c r="D359" s="22"/>
      <c r="E359" s="21"/>
      <c r="F359" s="162" t="e" cm="1">
        <f t="array" ref="F359">_xlfn.IFS(D359="Tech Bachelor - Still to be hired",5700,D359="Master - Still to be hired",8000,D359="Master in Eng - Still to be hired",8700,D359="PhD - Still to be hired",10500,D359="Tech Bachelor",5700,D359="Master",8000,D359="Master in Eng",8700,D359="PhD",10500)</f>
        <v>#N/A</v>
      </c>
      <c r="G359" s="23"/>
      <c r="H359" s="24" t="e">
        <f>'Cost Input'!$F359*'Cost Input'!$G359</f>
        <v>#N/A</v>
      </c>
      <c r="I359" s="23"/>
      <c r="J359" s="24" t="e">
        <f>'Cost Input'!$F359*'Cost Input'!$I359</f>
        <v>#N/A</v>
      </c>
      <c r="K359" s="25">
        <f>'Cost Input'!$G359+'Cost Input'!$I359</f>
        <v>0</v>
      </c>
      <c r="L359" s="26" t="e">
        <f>'Cost Input'!$H359+'Cost Input'!$J359</f>
        <v>#N/A</v>
      </c>
      <c r="M359" s="27"/>
      <c r="N359" s="27"/>
      <c r="O359" s="28">
        <f>'Cost Input'!$M359+'Cost Input'!$N359</f>
        <v>0</v>
      </c>
      <c r="P359" s="29"/>
      <c r="Q359" s="29"/>
      <c r="R359" s="1"/>
      <c r="S359" s="1"/>
      <c r="T359" s="1"/>
      <c r="U359" s="1"/>
      <c r="V359" s="1"/>
      <c r="W359" s="1"/>
      <c r="X359" s="1"/>
      <c r="Y359" s="1"/>
      <c r="Z359" s="1"/>
    </row>
    <row r="360" spans="1:26" ht="14.25" customHeight="1">
      <c r="A360" s="20"/>
      <c r="B360" s="21"/>
      <c r="C360" s="21"/>
      <c r="D360" s="22"/>
      <c r="E360" s="21"/>
      <c r="F360" s="162" t="e" cm="1">
        <f t="array" ref="F360">_xlfn.IFS(D360="Tech Bachelor - Still to be hired",5700,D360="Master - Still to be hired",8000,D360="Master in Eng - Still to be hired",8700,D360="PhD - Still to be hired",10500,D360="Tech Bachelor",5700,D360="Master",8000,D360="Master in Eng",8700,D360="PhD",10500)</f>
        <v>#N/A</v>
      </c>
      <c r="G360" s="23"/>
      <c r="H360" s="24" t="e">
        <f>'Cost Input'!$F360*'Cost Input'!$G360</f>
        <v>#N/A</v>
      </c>
      <c r="I360" s="23"/>
      <c r="J360" s="24" t="e">
        <f>'Cost Input'!$F360*'Cost Input'!$I360</f>
        <v>#N/A</v>
      </c>
      <c r="K360" s="25">
        <f>'Cost Input'!$G360+'Cost Input'!$I360</f>
        <v>0</v>
      </c>
      <c r="L360" s="26" t="e">
        <f>'Cost Input'!$H360+'Cost Input'!$J360</f>
        <v>#N/A</v>
      </c>
      <c r="M360" s="27"/>
      <c r="N360" s="27"/>
      <c r="O360" s="28">
        <f>'Cost Input'!$M360+'Cost Input'!$N360</f>
        <v>0</v>
      </c>
      <c r="P360" s="29"/>
      <c r="Q360" s="29"/>
      <c r="R360" s="1"/>
      <c r="S360" s="1"/>
      <c r="T360" s="1"/>
      <c r="U360" s="1"/>
      <c r="V360" s="1"/>
      <c r="W360" s="1"/>
      <c r="X360" s="1"/>
      <c r="Y360" s="1"/>
      <c r="Z360" s="1"/>
    </row>
    <row r="361" spans="1:26" ht="14.25" customHeight="1">
      <c r="A361" s="20"/>
      <c r="B361" s="21"/>
      <c r="C361" s="21"/>
      <c r="D361" s="22"/>
      <c r="E361" s="21"/>
      <c r="F361" s="162" t="e" cm="1">
        <f t="array" ref="F361">_xlfn.IFS(D361="Tech Bachelor - Still to be hired",5700,D361="Master - Still to be hired",8000,D361="Master in Eng - Still to be hired",8700,D361="PhD - Still to be hired",10500,D361="Tech Bachelor",5700,D361="Master",8000,D361="Master in Eng",8700,D361="PhD",10500)</f>
        <v>#N/A</v>
      </c>
      <c r="G361" s="23"/>
      <c r="H361" s="24" t="e">
        <f>'Cost Input'!$F361*'Cost Input'!$G361</f>
        <v>#N/A</v>
      </c>
      <c r="I361" s="23"/>
      <c r="J361" s="24" t="e">
        <f>'Cost Input'!$F361*'Cost Input'!$I361</f>
        <v>#N/A</v>
      </c>
      <c r="K361" s="25">
        <f>'Cost Input'!$G361+'Cost Input'!$I361</f>
        <v>0</v>
      </c>
      <c r="L361" s="26" t="e">
        <f>'Cost Input'!$H361+'Cost Input'!$J361</f>
        <v>#N/A</v>
      </c>
      <c r="M361" s="27"/>
      <c r="N361" s="27"/>
      <c r="O361" s="28">
        <f>'Cost Input'!$M361+'Cost Input'!$N361</f>
        <v>0</v>
      </c>
      <c r="P361" s="29"/>
      <c r="Q361" s="29"/>
      <c r="R361" s="1"/>
      <c r="S361" s="1"/>
      <c r="T361" s="1"/>
      <c r="U361" s="1"/>
      <c r="V361" s="1"/>
      <c r="W361" s="1"/>
      <c r="X361" s="1"/>
      <c r="Y361" s="1"/>
      <c r="Z361" s="1"/>
    </row>
    <row r="362" spans="1:26" ht="14.25" customHeight="1">
      <c r="A362" s="20"/>
      <c r="B362" s="21"/>
      <c r="C362" s="21"/>
      <c r="D362" s="22"/>
      <c r="E362" s="21"/>
      <c r="F362" s="162" t="e" cm="1">
        <f t="array" ref="F362">_xlfn.IFS(D362="Tech Bachelor - Still to be hired",5700,D362="Master - Still to be hired",8000,D362="Master in Eng - Still to be hired",8700,D362="PhD - Still to be hired",10500,D362="Tech Bachelor",5700,D362="Master",8000,D362="Master in Eng",8700,D362="PhD",10500)</f>
        <v>#N/A</v>
      </c>
      <c r="G362" s="23"/>
      <c r="H362" s="24" t="e">
        <f>'Cost Input'!$F362*'Cost Input'!$G362</f>
        <v>#N/A</v>
      </c>
      <c r="I362" s="23"/>
      <c r="J362" s="24" t="e">
        <f>'Cost Input'!$F362*'Cost Input'!$I362</f>
        <v>#N/A</v>
      </c>
      <c r="K362" s="25">
        <f>'Cost Input'!$G362+'Cost Input'!$I362</f>
        <v>0</v>
      </c>
      <c r="L362" s="26" t="e">
        <f>'Cost Input'!$H362+'Cost Input'!$J362</f>
        <v>#N/A</v>
      </c>
      <c r="M362" s="27"/>
      <c r="N362" s="27"/>
      <c r="O362" s="28">
        <f>'Cost Input'!$M362+'Cost Input'!$N362</f>
        <v>0</v>
      </c>
      <c r="P362" s="29"/>
      <c r="Q362" s="29"/>
      <c r="R362" s="1"/>
      <c r="S362" s="1"/>
      <c r="T362" s="1"/>
      <c r="U362" s="1"/>
      <c r="V362" s="1"/>
      <c r="W362" s="1"/>
      <c r="X362" s="1"/>
      <c r="Y362" s="1"/>
      <c r="Z362" s="1"/>
    </row>
    <row r="363" spans="1:26" ht="14.25" customHeight="1">
      <c r="A363" s="20"/>
      <c r="B363" s="21"/>
      <c r="C363" s="21"/>
      <c r="D363" s="22"/>
      <c r="E363" s="21"/>
      <c r="F363" s="162" t="e" cm="1">
        <f t="array" ref="F363">_xlfn.IFS(D363="Tech Bachelor - Still to be hired",5700,D363="Master - Still to be hired",8000,D363="Master in Eng - Still to be hired",8700,D363="PhD - Still to be hired",10500,D363="Tech Bachelor",5700,D363="Master",8000,D363="Master in Eng",8700,D363="PhD",10500)</f>
        <v>#N/A</v>
      </c>
      <c r="G363" s="23"/>
      <c r="H363" s="24" t="e">
        <f>'Cost Input'!$F363*'Cost Input'!$G363</f>
        <v>#N/A</v>
      </c>
      <c r="I363" s="23"/>
      <c r="J363" s="24" t="e">
        <f>'Cost Input'!$F363*'Cost Input'!$I363</f>
        <v>#N/A</v>
      </c>
      <c r="K363" s="25">
        <f>'Cost Input'!$G363+'Cost Input'!$I363</f>
        <v>0</v>
      </c>
      <c r="L363" s="26" t="e">
        <f>'Cost Input'!$H363+'Cost Input'!$J363</f>
        <v>#N/A</v>
      </c>
      <c r="M363" s="27"/>
      <c r="N363" s="27"/>
      <c r="O363" s="28">
        <f>'Cost Input'!$M363+'Cost Input'!$N363</f>
        <v>0</v>
      </c>
      <c r="P363" s="29"/>
      <c r="Q363" s="29"/>
      <c r="R363" s="1"/>
      <c r="S363" s="1"/>
      <c r="T363" s="1"/>
      <c r="U363" s="1"/>
      <c r="V363" s="1"/>
      <c r="W363" s="1"/>
      <c r="X363" s="1"/>
      <c r="Y363" s="1"/>
      <c r="Z363" s="1"/>
    </row>
    <row r="364" spans="1:26" ht="14.25" customHeight="1">
      <c r="A364" s="20"/>
      <c r="B364" s="21"/>
      <c r="C364" s="21"/>
      <c r="D364" s="22"/>
      <c r="E364" s="21"/>
      <c r="F364" s="162" t="e" cm="1">
        <f t="array" ref="F364">_xlfn.IFS(D364="Tech Bachelor - Still to be hired",5700,D364="Master - Still to be hired",8000,D364="Master in Eng - Still to be hired",8700,D364="PhD - Still to be hired",10500,D364="Tech Bachelor",5700,D364="Master",8000,D364="Master in Eng",8700,D364="PhD",10500)</f>
        <v>#N/A</v>
      </c>
      <c r="G364" s="23"/>
      <c r="H364" s="24" t="e">
        <f>'Cost Input'!$F364*'Cost Input'!$G364</f>
        <v>#N/A</v>
      </c>
      <c r="I364" s="23"/>
      <c r="J364" s="24" t="e">
        <f>'Cost Input'!$F364*'Cost Input'!$I364</f>
        <v>#N/A</v>
      </c>
      <c r="K364" s="25">
        <f>'Cost Input'!$G364+'Cost Input'!$I364</f>
        <v>0</v>
      </c>
      <c r="L364" s="26" t="e">
        <f>'Cost Input'!$H364+'Cost Input'!$J364</f>
        <v>#N/A</v>
      </c>
      <c r="M364" s="27"/>
      <c r="N364" s="27"/>
      <c r="O364" s="28">
        <f>'Cost Input'!$M364+'Cost Input'!$N364</f>
        <v>0</v>
      </c>
      <c r="P364" s="29"/>
      <c r="Q364" s="29"/>
      <c r="R364" s="1"/>
      <c r="S364" s="1"/>
      <c r="T364" s="1"/>
      <c r="U364" s="1"/>
      <c r="V364" s="1"/>
      <c r="W364" s="1"/>
      <c r="X364" s="1"/>
      <c r="Y364" s="1"/>
      <c r="Z364" s="1"/>
    </row>
    <row r="365" spans="1:26" ht="14.25" customHeight="1">
      <c r="A365" s="20"/>
      <c r="B365" s="21"/>
      <c r="C365" s="21"/>
      <c r="D365" s="22"/>
      <c r="E365" s="21"/>
      <c r="F365" s="162" t="e" cm="1">
        <f t="array" ref="F365">_xlfn.IFS(D365="Tech Bachelor - Still to be hired",5700,D365="Master - Still to be hired",8000,D365="Master in Eng - Still to be hired",8700,D365="PhD - Still to be hired",10500,D365="Tech Bachelor",5700,D365="Master",8000,D365="Master in Eng",8700,D365="PhD",10500)</f>
        <v>#N/A</v>
      </c>
      <c r="G365" s="23"/>
      <c r="H365" s="24" t="e">
        <f>'Cost Input'!$F365*'Cost Input'!$G365</f>
        <v>#N/A</v>
      </c>
      <c r="I365" s="23"/>
      <c r="J365" s="24" t="e">
        <f>'Cost Input'!$F365*'Cost Input'!$I365</f>
        <v>#N/A</v>
      </c>
      <c r="K365" s="25">
        <f>'Cost Input'!$G365+'Cost Input'!$I365</f>
        <v>0</v>
      </c>
      <c r="L365" s="26" t="e">
        <f>'Cost Input'!$H365+'Cost Input'!$J365</f>
        <v>#N/A</v>
      </c>
      <c r="M365" s="27"/>
      <c r="N365" s="27"/>
      <c r="O365" s="28">
        <f>'Cost Input'!$M365+'Cost Input'!$N365</f>
        <v>0</v>
      </c>
      <c r="P365" s="29"/>
      <c r="Q365" s="29"/>
      <c r="R365" s="1"/>
      <c r="S365" s="1"/>
      <c r="T365" s="1"/>
      <c r="U365" s="1"/>
      <c r="V365" s="1"/>
      <c r="W365" s="1"/>
      <c r="X365" s="1"/>
      <c r="Y365" s="1"/>
      <c r="Z365" s="1"/>
    </row>
    <row r="366" spans="1:26" ht="14.25" customHeight="1">
      <c r="A366" s="20"/>
      <c r="B366" s="21"/>
      <c r="C366" s="21"/>
      <c r="D366" s="22"/>
      <c r="E366" s="21"/>
      <c r="F366" s="162" t="e" cm="1">
        <f t="array" ref="F366">_xlfn.IFS(D366="Tech Bachelor - Still to be hired",5700,D366="Master - Still to be hired",8000,D366="Master in Eng - Still to be hired",8700,D366="PhD - Still to be hired",10500,D366="Tech Bachelor",5700,D366="Master",8000,D366="Master in Eng",8700,D366="PhD",10500)</f>
        <v>#N/A</v>
      </c>
      <c r="G366" s="23"/>
      <c r="H366" s="24" t="e">
        <f>'Cost Input'!$F366*'Cost Input'!$G366</f>
        <v>#N/A</v>
      </c>
      <c r="I366" s="23"/>
      <c r="J366" s="24" t="e">
        <f>'Cost Input'!$F366*'Cost Input'!$I366</f>
        <v>#N/A</v>
      </c>
      <c r="K366" s="25">
        <f>'Cost Input'!$G366+'Cost Input'!$I366</f>
        <v>0</v>
      </c>
      <c r="L366" s="26" t="e">
        <f>'Cost Input'!$H366+'Cost Input'!$J366</f>
        <v>#N/A</v>
      </c>
      <c r="M366" s="27"/>
      <c r="N366" s="27"/>
      <c r="O366" s="28">
        <f>'Cost Input'!$M366+'Cost Input'!$N366</f>
        <v>0</v>
      </c>
      <c r="P366" s="29"/>
      <c r="Q366" s="29"/>
      <c r="R366" s="1"/>
      <c r="S366" s="1"/>
      <c r="T366" s="1"/>
      <c r="U366" s="1"/>
      <c r="V366" s="1"/>
      <c r="W366" s="1"/>
      <c r="X366" s="1"/>
      <c r="Y366" s="1"/>
      <c r="Z366" s="1"/>
    </row>
    <row r="367" spans="1:26" ht="14.25" customHeight="1">
      <c r="A367" s="20"/>
      <c r="B367" s="21"/>
      <c r="C367" s="21"/>
      <c r="D367" s="22"/>
      <c r="E367" s="21"/>
      <c r="F367" s="162" t="e" cm="1">
        <f t="array" ref="F367">_xlfn.IFS(D367="Tech Bachelor - Still to be hired",5700,D367="Master - Still to be hired",8000,D367="Master in Eng - Still to be hired",8700,D367="PhD - Still to be hired",10500,D367="Tech Bachelor",5700,D367="Master",8000,D367="Master in Eng",8700,D367="PhD",10500)</f>
        <v>#N/A</v>
      </c>
      <c r="G367" s="23"/>
      <c r="H367" s="24" t="e">
        <f>'Cost Input'!$F367*'Cost Input'!$G367</f>
        <v>#N/A</v>
      </c>
      <c r="I367" s="23"/>
      <c r="J367" s="24" t="e">
        <f>'Cost Input'!$F367*'Cost Input'!$I367</f>
        <v>#N/A</v>
      </c>
      <c r="K367" s="25">
        <f>'Cost Input'!$G367+'Cost Input'!$I367</f>
        <v>0</v>
      </c>
      <c r="L367" s="26" t="e">
        <f>'Cost Input'!$H367+'Cost Input'!$J367</f>
        <v>#N/A</v>
      </c>
      <c r="M367" s="27"/>
      <c r="N367" s="27"/>
      <c r="O367" s="28">
        <f>'Cost Input'!$M367+'Cost Input'!$N367</f>
        <v>0</v>
      </c>
      <c r="P367" s="29"/>
      <c r="Q367" s="29"/>
      <c r="R367" s="1"/>
      <c r="S367" s="1"/>
      <c r="T367" s="1"/>
      <c r="U367" s="1"/>
      <c r="V367" s="1"/>
      <c r="W367" s="1"/>
      <c r="X367" s="1"/>
      <c r="Y367" s="1"/>
      <c r="Z367" s="1"/>
    </row>
    <row r="368" spans="1:26" ht="14.25" customHeight="1">
      <c r="A368" s="20"/>
      <c r="B368" s="21"/>
      <c r="C368" s="21"/>
      <c r="D368" s="22"/>
      <c r="E368" s="21"/>
      <c r="F368" s="162" t="e" cm="1">
        <f t="array" ref="F368">_xlfn.IFS(D368="Tech Bachelor - Still to be hired",5700,D368="Master - Still to be hired",8000,D368="Master in Eng - Still to be hired",8700,D368="PhD - Still to be hired",10500,D368="Tech Bachelor",5700,D368="Master",8000,D368="Master in Eng",8700,D368="PhD",10500)</f>
        <v>#N/A</v>
      </c>
      <c r="G368" s="23"/>
      <c r="H368" s="24" t="e">
        <f>'Cost Input'!$F368*'Cost Input'!$G368</f>
        <v>#N/A</v>
      </c>
      <c r="I368" s="23"/>
      <c r="J368" s="24" t="e">
        <f>'Cost Input'!$F368*'Cost Input'!$I368</f>
        <v>#N/A</v>
      </c>
      <c r="K368" s="25">
        <f>'Cost Input'!$G368+'Cost Input'!$I368</f>
        <v>0</v>
      </c>
      <c r="L368" s="26" t="e">
        <f>'Cost Input'!$H368+'Cost Input'!$J368</f>
        <v>#N/A</v>
      </c>
      <c r="M368" s="27"/>
      <c r="N368" s="27"/>
      <c r="O368" s="28">
        <f>'Cost Input'!$M368+'Cost Input'!$N368</f>
        <v>0</v>
      </c>
      <c r="P368" s="29"/>
      <c r="Q368" s="29"/>
      <c r="R368" s="1"/>
      <c r="S368" s="1"/>
      <c r="T368" s="1"/>
      <c r="U368" s="1"/>
      <c r="V368" s="1"/>
      <c r="W368" s="1"/>
      <c r="X368" s="1"/>
      <c r="Y368" s="1"/>
      <c r="Z368" s="1"/>
    </row>
    <row r="369" spans="1:26" ht="14.25" customHeight="1">
      <c r="A369" s="20"/>
      <c r="B369" s="21"/>
      <c r="C369" s="21"/>
      <c r="D369" s="22"/>
      <c r="E369" s="21"/>
      <c r="F369" s="162" t="e" cm="1">
        <f t="array" ref="F369">_xlfn.IFS(D369="Tech Bachelor - Still to be hired",5700,D369="Master - Still to be hired",8000,D369="Master in Eng - Still to be hired",8700,D369="PhD - Still to be hired",10500,D369="Tech Bachelor",5700,D369="Master",8000,D369="Master in Eng",8700,D369="PhD",10500)</f>
        <v>#N/A</v>
      </c>
      <c r="G369" s="23"/>
      <c r="H369" s="24" t="e">
        <f>'Cost Input'!$F369*'Cost Input'!$G369</f>
        <v>#N/A</v>
      </c>
      <c r="I369" s="23"/>
      <c r="J369" s="24" t="e">
        <f>'Cost Input'!$F369*'Cost Input'!$I369</f>
        <v>#N/A</v>
      </c>
      <c r="K369" s="25">
        <f>'Cost Input'!$G369+'Cost Input'!$I369</f>
        <v>0</v>
      </c>
      <c r="L369" s="26" t="e">
        <f>'Cost Input'!$H369+'Cost Input'!$J369</f>
        <v>#N/A</v>
      </c>
      <c r="M369" s="27"/>
      <c r="N369" s="27"/>
      <c r="O369" s="28">
        <f>'Cost Input'!$M369+'Cost Input'!$N369</f>
        <v>0</v>
      </c>
      <c r="P369" s="29"/>
      <c r="Q369" s="29"/>
      <c r="R369" s="1"/>
      <c r="S369" s="1"/>
      <c r="T369" s="1"/>
      <c r="U369" s="1"/>
      <c r="V369" s="1"/>
      <c r="W369" s="1"/>
      <c r="X369" s="1"/>
      <c r="Y369" s="1"/>
      <c r="Z369" s="1"/>
    </row>
    <row r="370" spans="1:26" ht="14.25" customHeight="1">
      <c r="A370" s="20"/>
      <c r="B370" s="21"/>
      <c r="C370" s="21"/>
      <c r="D370" s="22"/>
      <c r="E370" s="21"/>
      <c r="F370" s="162" t="e" cm="1">
        <f t="array" ref="F370">_xlfn.IFS(D370="Tech Bachelor - Still to be hired",5700,D370="Master - Still to be hired",8000,D370="Master in Eng - Still to be hired",8700,D370="PhD - Still to be hired",10500,D370="Tech Bachelor",5700,D370="Master",8000,D370="Master in Eng",8700,D370="PhD",10500)</f>
        <v>#N/A</v>
      </c>
      <c r="G370" s="23"/>
      <c r="H370" s="24" t="e">
        <f>'Cost Input'!$F370*'Cost Input'!$G370</f>
        <v>#N/A</v>
      </c>
      <c r="I370" s="23"/>
      <c r="J370" s="24" t="e">
        <f>'Cost Input'!$F370*'Cost Input'!$I370</f>
        <v>#N/A</v>
      </c>
      <c r="K370" s="25">
        <f>'Cost Input'!$G370+'Cost Input'!$I370</f>
        <v>0</v>
      </c>
      <c r="L370" s="26" t="e">
        <f>'Cost Input'!$H370+'Cost Input'!$J370</f>
        <v>#N/A</v>
      </c>
      <c r="M370" s="27"/>
      <c r="N370" s="27"/>
      <c r="O370" s="28">
        <f>'Cost Input'!$M370+'Cost Input'!$N370</f>
        <v>0</v>
      </c>
      <c r="P370" s="29"/>
      <c r="Q370" s="29"/>
      <c r="R370" s="1"/>
      <c r="S370" s="1"/>
      <c r="T370" s="1"/>
      <c r="U370" s="1"/>
      <c r="V370" s="1"/>
      <c r="W370" s="1"/>
      <c r="X370" s="1"/>
      <c r="Y370" s="1"/>
      <c r="Z370" s="1"/>
    </row>
    <row r="371" spans="1:26" ht="14.25" customHeight="1">
      <c r="A371" s="20"/>
      <c r="B371" s="21"/>
      <c r="C371" s="21"/>
      <c r="D371" s="22"/>
      <c r="E371" s="21"/>
      <c r="F371" s="162" t="e" cm="1">
        <f t="array" ref="F371">_xlfn.IFS(D371="Tech Bachelor - Still to be hired",5700,D371="Master - Still to be hired",8000,D371="Master in Eng - Still to be hired",8700,D371="PhD - Still to be hired",10500,D371="Tech Bachelor",5700,D371="Master",8000,D371="Master in Eng",8700,D371="PhD",10500)</f>
        <v>#N/A</v>
      </c>
      <c r="G371" s="23"/>
      <c r="H371" s="24" t="e">
        <f>'Cost Input'!$F371*'Cost Input'!$G371</f>
        <v>#N/A</v>
      </c>
      <c r="I371" s="23"/>
      <c r="J371" s="24" t="e">
        <f>'Cost Input'!$F371*'Cost Input'!$I371</f>
        <v>#N/A</v>
      </c>
      <c r="K371" s="25">
        <f>'Cost Input'!$G371+'Cost Input'!$I371</f>
        <v>0</v>
      </c>
      <c r="L371" s="26" t="e">
        <f>'Cost Input'!$H371+'Cost Input'!$J371</f>
        <v>#N/A</v>
      </c>
      <c r="M371" s="27"/>
      <c r="N371" s="27"/>
      <c r="O371" s="28">
        <f>'Cost Input'!$M371+'Cost Input'!$N371</f>
        <v>0</v>
      </c>
      <c r="P371" s="29"/>
      <c r="Q371" s="29"/>
      <c r="R371" s="1"/>
      <c r="S371" s="1"/>
      <c r="T371" s="1"/>
      <c r="U371" s="1"/>
      <c r="V371" s="1"/>
      <c r="W371" s="1"/>
      <c r="X371" s="1"/>
      <c r="Y371" s="1"/>
      <c r="Z371" s="1"/>
    </row>
    <row r="372" spans="1:26" ht="14.25" customHeight="1">
      <c r="A372" s="20"/>
      <c r="B372" s="21"/>
      <c r="C372" s="21"/>
      <c r="D372" s="22"/>
      <c r="E372" s="21"/>
      <c r="F372" s="162" t="e" cm="1">
        <f t="array" ref="F372">_xlfn.IFS(D372="Tech Bachelor - Still to be hired",5700,D372="Master - Still to be hired",8000,D372="Master in Eng - Still to be hired",8700,D372="PhD - Still to be hired",10500,D372="Tech Bachelor",5700,D372="Master",8000,D372="Master in Eng",8700,D372="PhD",10500)</f>
        <v>#N/A</v>
      </c>
      <c r="G372" s="23"/>
      <c r="H372" s="24" t="e">
        <f>'Cost Input'!$F372*'Cost Input'!$G372</f>
        <v>#N/A</v>
      </c>
      <c r="I372" s="23"/>
      <c r="J372" s="24" t="e">
        <f>'Cost Input'!$F372*'Cost Input'!$I372</f>
        <v>#N/A</v>
      </c>
      <c r="K372" s="25">
        <f>'Cost Input'!$G372+'Cost Input'!$I372</f>
        <v>0</v>
      </c>
      <c r="L372" s="26" t="e">
        <f>'Cost Input'!$H372+'Cost Input'!$J372</f>
        <v>#N/A</v>
      </c>
      <c r="M372" s="27"/>
      <c r="N372" s="27"/>
      <c r="O372" s="28">
        <f>'Cost Input'!$M372+'Cost Input'!$N372</f>
        <v>0</v>
      </c>
      <c r="P372" s="29"/>
      <c r="Q372" s="29"/>
      <c r="R372" s="1"/>
      <c r="S372" s="1"/>
      <c r="T372" s="1"/>
      <c r="U372" s="1"/>
      <c r="V372" s="1"/>
      <c r="W372" s="1"/>
      <c r="X372" s="1"/>
      <c r="Y372" s="1"/>
      <c r="Z372" s="1"/>
    </row>
    <row r="373" spans="1:26" ht="14.25" customHeight="1">
      <c r="A373" s="20"/>
      <c r="B373" s="21"/>
      <c r="C373" s="21"/>
      <c r="D373" s="22"/>
      <c r="E373" s="21"/>
      <c r="F373" s="162" t="e" cm="1">
        <f t="array" ref="F373">_xlfn.IFS(D373="Tech Bachelor - Still to be hired",5700,D373="Master - Still to be hired",8000,D373="Master in Eng - Still to be hired",8700,D373="PhD - Still to be hired",10500,D373="Tech Bachelor",5700,D373="Master",8000,D373="Master in Eng",8700,D373="PhD",10500)</f>
        <v>#N/A</v>
      </c>
      <c r="G373" s="23"/>
      <c r="H373" s="24" t="e">
        <f>'Cost Input'!$F373*'Cost Input'!$G373</f>
        <v>#N/A</v>
      </c>
      <c r="I373" s="23"/>
      <c r="J373" s="24" t="e">
        <f>'Cost Input'!$F373*'Cost Input'!$I373</f>
        <v>#N/A</v>
      </c>
      <c r="K373" s="25">
        <f>'Cost Input'!$G373+'Cost Input'!$I373</f>
        <v>0</v>
      </c>
      <c r="L373" s="26" t="e">
        <f>'Cost Input'!$H373+'Cost Input'!$J373</f>
        <v>#N/A</v>
      </c>
      <c r="M373" s="27"/>
      <c r="N373" s="27"/>
      <c r="O373" s="28">
        <f>'Cost Input'!$M373+'Cost Input'!$N373</f>
        <v>0</v>
      </c>
      <c r="P373" s="29"/>
      <c r="Q373" s="29"/>
      <c r="R373" s="1"/>
      <c r="S373" s="1"/>
      <c r="T373" s="1"/>
      <c r="U373" s="1"/>
      <c r="V373" s="1"/>
      <c r="W373" s="1"/>
      <c r="X373" s="1"/>
      <c r="Y373" s="1"/>
      <c r="Z373" s="1"/>
    </row>
    <row r="374" spans="1:26" ht="14.25" customHeight="1">
      <c r="A374" s="20"/>
      <c r="B374" s="21"/>
      <c r="C374" s="21"/>
      <c r="D374" s="22"/>
      <c r="E374" s="21"/>
      <c r="F374" s="162" t="e" cm="1">
        <f t="array" ref="F374">_xlfn.IFS(D374="Tech Bachelor - Still to be hired",5700,D374="Master - Still to be hired",8000,D374="Master in Eng - Still to be hired",8700,D374="PhD - Still to be hired",10500,D374="Tech Bachelor",5700,D374="Master",8000,D374="Master in Eng",8700,D374="PhD",10500)</f>
        <v>#N/A</v>
      </c>
      <c r="G374" s="23"/>
      <c r="H374" s="24" t="e">
        <f>'Cost Input'!$F374*'Cost Input'!$G374</f>
        <v>#N/A</v>
      </c>
      <c r="I374" s="23"/>
      <c r="J374" s="24" t="e">
        <f>'Cost Input'!$F374*'Cost Input'!$I374</f>
        <v>#N/A</v>
      </c>
      <c r="K374" s="25">
        <f>'Cost Input'!$G374+'Cost Input'!$I374</f>
        <v>0</v>
      </c>
      <c r="L374" s="26" t="e">
        <f>'Cost Input'!$H374+'Cost Input'!$J374</f>
        <v>#N/A</v>
      </c>
      <c r="M374" s="27"/>
      <c r="N374" s="27"/>
      <c r="O374" s="28">
        <f>'Cost Input'!$M374+'Cost Input'!$N374</f>
        <v>0</v>
      </c>
      <c r="P374" s="29"/>
      <c r="Q374" s="29"/>
      <c r="R374" s="1"/>
      <c r="S374" s="1"/>
      <c r="T374" s="1"/>
      <c r="U374" s="1"/>
      <c r="V374" s="1"/>
      <c r="W374" s="1"/>
      <c r="X374" s="1"/>
      <c r="Y374" s="1"/>
      <c r="Z374" s="1"/>
    </row>
    <row r="375" spans="1:26" ht="14.25" customHeight="1">
      <c r="A375" s="20"/>
      <c r="B375" s="21"/>
      <c r="C375" s="21"/>
      <c r="D375" s="22"/>
      <c r="E375" s="21"/>
      <c r="F375" s="162" t="e" cm="1">
        <f t="array" ref="F375">_xlfn.IFS(D375="Tech Bachelor - Still to be hired",5700,D375="Master - Still to be hired",8000,D375="Master in Eng - Still to be hired",8700,D375="PhD - Still to be hired",10500,D375="Tech Bachelor",5700,D375="Master",8000,D375="Master in Eng",8700,D375="PhD",10500)</f>
        <v>#N/A</v>
      </c>
      <c r="G375" s="23"/>
      <c r="H375" s="24" t="e">
        <f>'Cost Input'!$F375*'Cost Input'!$G375</f>
        <v>#N/A</v>
      </c>
      <c r="I375" s="23"/>
      <c r="J375" s="24" t="e">
        <f>'Cost Input'!$F375*'Cost Input'!$I375</f>
        <v>#N/A</v>
      </c>
      <c r="K375" s="25">
        <f>'Cost Input'!$G375+'Cost Input'!$I375</f>
        <v>0</v>
      </c>
      <c r="L375" s="26" t="e">
        <f>'Cost Input'!$H375+'Cost Input'!$J375</f>
        <v>#N/A</v>
      </c>
      <c r="M375" s="27"/>
      <c r="N375" s="27"/>
      <c r="O375" s="28">
        <f>'Cost Input'!$M375+'Cost Input'!$N375</f>
        <v>0</v>
      </c>
      <c r="P375" s="29"/>
      <c r="Q375" s="29"/>
      <c r="R375" s="1"/>
      <c r="S375" s="1"/>
      <c r="T375" s="1"/>
      <c r="U375" s="1"/>
      <c r="V375" s="1"/>
      <c r="W375" s="1"/>
      <c r="X375" s="1"/>
      <c r="Y375" s="1"/>
      <c r="Z375" s="1"/>
    </row>
    <row r="376" spans="1:26" ht="14.25" customHeight="1">
      <c r="A376" s="20"/>
      <c r="B376" s="21"/>
      <c r="C376" s="21"/>
      <c r="D376" s="22"/>
      <c r="E376" s="21"/>
      <c r="F376" s="162" t="e" cm="1">
        <f t="array" ref="F376">_xlfn.IFS(D376="Tech Bachelor - Still to be hired",5700,D376="Master - Still to be hired",8000,D376="Master in Eng - Still to be hired",8700,D376="PhD - Still to be hired",10500,D376="Tech Bachelor",5700,D376="Master",8000,D376="Master in Eng",8700,D376="PhD",10500)</f>
        <v>#N/A</v>
      </c>
      <c r="G376" s="23"/>
      <c r="H376" s="24" t="e">
        <f>'Cost Input'!$F376*'Cost Input'!$G376</f>
        <v>#N/A</v>
      </c>
      <c r="I376" s="23"/>
      <c r="J376" s="24" t="e">
        <f>'Cost Input'!$F376*'Cost Input'!$I376</f>
        <v>#N/A</v>
      </c>
      <c r="K376" s="25">
        <f>'Cost Input'!$G376+'Cost Input'!$I376</f>
        <v>0</v>
      </c>
      <c r="L376" s="26" t="e">
        <f>'Cost Input'!$H376+'Cost Input'!$J376</f>
        <v>#N/A</v>
      </c>
      <c r="M376" s="27"/>
      <c r="N376" s="27"/>
      <c r="O376" s="28">
        <f>'Cost Input'!$M376+'Cost Input'!$N376</f>
        <v>0</v>
      </c>
      <c r="P376" s="29"/>
      <c r="Q376" s="29"/>
      <c r="R376" s="1"/>
      <c r="S376" s="1"/>
      <c r="T376" s="1"/>
      <c r="U376" s="1"/>
      <c r="V376" s="1"/>
      <c r="W376" s="1"/>
      <c r="X376" s="1"/>
      <c r="Y376" s="1"/>
      <c r="Z376" s="1"/>
    </row>
    <row r="377" spans="1:26" ht="14.25" customHeight="1">
      <c r="A377" s="20"/>
      <c r="B377" s="21"/>
      <c r="C377" s="21"/>
      <c r="D377" s="22"/>
      <c r="E377" s="21"/>
      <c r="F377" s="162" t="e" cm="1">
        <f t="array" ref="F377">_xlfn.IFS(D377="Tech Bachelor - Still to be hired",5700,D377="Master - Still to be hired",8000,D377="Master in Eng - Still to be hired",8700,D377="PhD - Still to be hired",10500,D377="Tech Bachelor",5700,D377="Master",8000,D377="Master in Eng",8700,D377="PhD",10500)</f>
        <v>#N/A</v>
      </c>
      <c r="G377" s="23"/>
      <c r="H377" s="24" t="e">
        <f>'Cost Input'!$F377*'Cost Input'!$G377</f>
        <v>#N/A</v>
      </c>
      <c r="I377" s="23"/>
      <c r="J377" s="24" t="e">
        <f>'Cost Input'!$F377*'Cost Input'!$I377</f>
        <v>#N/A</v>
      </c>
      <c r="K377" s="25">
        <f>'Cost Input'!$G377+'Cost Input'!$I377</f>
        <v>0</v>
      </c>
      <c r="L377" s="26" t="e">
        <f>'Cost Input'!$H377+'Cost Input'!$J377</f>
        <v>#N/A</v>
      </c>
      <c r="M377" s="27"/>
      <c r="N377" s="27"/>
      <c r="O377" s="28">
        <f>'Cost Input'!$M377+'Cost Input'!$N377</f>
        <v>0</v>
      </c>
      <c r="P377" s="29"/>
      <c r="Q377" s="29"/>
      <c r="R377" s="1"/>
      <c r="S377" s="1"/>
      <c r="T377" s="1"/>
      <c r="U377" s="1"/>
      <c r="V377" s="1"/>
      <c r="W377" s="1"/>
      <c r="X377" s="1"/>
      <c r="Y377" s="1"/>
      <c r="Z377" s="1"/>
    </row>
    <row r="378" spans="1:26" ht="14.25" customHeight="1">
      <c r="A378" s="20"/>
      <c r="B378" s="21"/>
      <c r="C378" s="21"/>
      <c r="D378" s="22"/>
      <c r="E378" s="21"/>
      <c r="F378" s="162" t="e" cm="1">
        <f t="array" ref="F378">_xlfn.IFS(D378="Tech Bachelor - Still to be hired",5700,D378="Master - Still to be hired",8000,D378="Master in Eng - Still to be hired",8700,D378="PhD - Still to be hired",10500,D378="Tech Bachelor",5700,D378="Master",8000,D378="Master in Eng",8700,D378="PhD",10500)</f>
        <v>#N/A</v>
      </c>
      <c r="G378" s="23"/>
      <c r="H378" s="24" t="e">
        <f>'Cost Input'!$F378*'Cost Input'!$G378</f>
        <v>#N/A</v>
      </c>
      <c r="I378" s="23"/>
      <c r="J378" s="24" t="e">
        <f>'Cost Input'!$F378*'Cost Input'!$I378</f>
        <v>#N/A</v>
      </c>
      <c r="K378" s="25">
        <f>'Cost Input'!$G378+'Cost Input'!$I378</f>
        <v>0</v>
      </c>
      <c r="L378" s="26" t="e">
        <f>'Cost Input'!$H378+'Cost Input'!$J378</f>
        <v>#N/A</v>
      </c>
      <c r="M378" s="27"/>
      <c r="N378" s="27"/>
      <c r="O378" s="28">
        <f>'Cost Input'!$M378+'Cost Input'!$N378</f>
        <v>0</v>
      </c>
      <c r="P378" s="29"/>
      <c r="Q378" s="29"/>
      <c r="R378" s="1"/>
      <c r="S378" s="1"/>
      <c r="T378" s="1"/>
      <c r="U378" s="1"/>
      <c r="V378" s="1"/>
      <c r="W378" s="1"/>
      <c r="X378" s="1"/>
      <c r="Y378" s="1"/>
      <c r="Z378" s="1"/>
    </row>
    <row r="379" spans="1:26" ht="14.25" customHeight="1">
      <c r="A379" s="20"/>
      <c r="B379" s="21"/>
      <c r="C379" s="21"/>
      <c r="D379" s="22"/>
      <c r="E379" s="21"/>
      <c r="F379" s="162" t="e" cm="1">
        <f t="array" ref="F379">_xlfn.IFS(D379="Tech Bachelor - Still to be hired",5700,D379="Master - Still to be hired",8000,D379="Master in Eng - Still to be hired",8700,D379="PhD - Still to be hired",10500,D379="Tech Bachelor",5700,D379="Master",8000,D379="Master in Eng",8700,D379="PhD",10500)</f>
        <v>#N/A</v>
      </c>
      <c r="G379" s="23"/>
      <c r="H379" s="24" t="e">
        <f>'Cost Input'!$F379*'Cost Input'!$G379</f>
        <v>#N/A</v>
      </c>
      <c r="I379" s="23"/>
      <c r="J379" s="24" t="e">
        <f>'Cost Input'!$F379*'Cost Input'!$I379</f>
        <v>#N/A</v>
      </c>
      <c r="K379" s="25">
        <f>'Cost Input'!$G379+'Cost Input'!$I379</f>
        <v>0</v>
      </c>
      <c r="L379" s="26" t="e">
        <f>'Cost Input'!$H379+'Cost Input'!$J379</f>
        <v>#N/A</v>
      </c>
      <c r="M379" s="27"/>
      <c r="N379" s="27"/>
      <c r="O379" s="28">
        <f>'Cost Input'!$M379+'Cost Input'!$N379</f>
        <v>0</v>
      </c>
      <c r="P379" s="29"/>
      <c r="Q379" s="29"/>
      <c r="R379" s="1"/>
      <c r="S379" s="1"/>
      <c r="T379" s="1"/>
      <c r="U379" s="1"/>
      <c r="V379" s="1"/>
      <c r="W379" s="1"/>
      <c r="X379" s="1"/>
      <c r="Y379" s="1"/>
      <c r="Z379" s="1"/>
    </row>
    <row r="380" spans="1:26" ht="14.25" customHeight="1">
      <c r="A380" s="20"/>
      <c r="B380" s="21"/>
      <c r="C380" s="21"/>
      <c r="D380" s="22"/>
      <c r="E380" s="21"/>
      <c r="F380" s="162" t="e" cm="1">
        <f t="array" ref="F380">_xlfn.IFS(D380="Tech Bachelor - Still to be hired",5700,D380="Master - Still to be hired",8000,D380="Master in Eng - Still to be hired",8700,D380="PhD - Still to be hired",10500,D380="Tech Bachelor",5700,D380="Master",8000,D380="Master in Eng",8700,D380="PhD",10500)</f>
        <v>#N/A</v>
      </c>
      <c r="G380" s="23"/>
      <c r="H380" s="24" t="e">
        <f>'Cost Input'!$F380*'Cost Input'!$G380</f>
        <v>#N/A</v>
      </c>
      <c r="I380" s="23"/>
      <c r="J380" s="24" t="e">
        <f>'Cost Input'!$F380*'Cost Input'!$I380</f>
        <v>#N/A</v>
      </c>
      <c r="K380" s="25">
        <f>'Cost Input'!$G380+'Cost Input'!$I380</f>
        <v>0</v>
      </c>
      <c r="L380" s="26" t="e">
        <f>'Cost Input'!$H380+'Cost Input'!$J380</f>
        <v>#N/A</v>
      </c>
      <c r="M380" s="27"/>
      <c r="N380" s="27"/>
      <c r="O380" s="28">
        <f>'Cost Input'!$M380+'Cost Input'!$N380</f>
        <v>0</v>
      </c>
      <c r="P380" s="29"/>
      <c r="Q380" s="29"/>
      <c r="R380" s="1"/>
      <c r="S380" s="1"/>
      <c r="T380" s="1"/>
      <c r="U380" s="1"/>
      <c r="V380" s="1"/>
      <c r="W380" s="1"/>
      <c r="X380" s="1"/>
      <c r="Y380" s="1"/>
      <c r="Z380" s="1"/>
    </row>
    <row r="381" spans="1:26" ht="14.25" customHeight="1">
      <c r="A381" s="20"/>
      <c r="B381" s="21"/>
      <c r="C381" s="21"/>
      <c r="D381" s="22"/>
      <c r="E381" s="21"/>
      <c r="F381" s="162" t="e" cm="1">
        <f t="array" ref="F381">_xlfn.IFS(D381="Tech Bachelor - Still to be hired",5700,D381="Master - Still to be hired",8000,D381="Master in Eng - Still to be hired",8700,D381="PhD - Still to be hired",10500,D381="Tech Bachelor",5700,D381="Master",8000,D381="Master in Eng",8700,D381="PhD",10500)</f>
        <v>#N/A</v>
      </c>
      <c r="G381" s="23"/>
      <c r="H381" s="24" t="e">
        <f>'Cost Input'!$F381*'Cost Input'!$G381</f>
        <v>#N/A</v>
      </c>
      <c r="I381" s="23"/>
      <c r="J381" s="24" t="e">
        <f>'Cost Input'!$F381*'Cost Input'!$I381</f>
        <v>#N/A</v>
      </c>
      <c r="K381" s="25">
        <f>'Cost Input'!$G381+'Cost Input'!$I381</f>
        <v>0</v>
      </c>
      <c r="L381" s="26" t="e">
        <f>'Cost Input'!$H381+'Cost Input'!$J381</f>
        <v>#N/A</v>
      </c>
      <c r="M381" s="27"/>
      <c r="N381" s="27"/>
      <c r="O381" s="28">
        <f>'Cost Input'!$M381+'Cost Input'!$N381</f>
        <v>0</v>
      </c>
      <c r="P381" s="29"/>
      <c r="Q381" s="29"/>
      <c r="R381" s="1"/>
      <c r="S381" s="1"/>
      <c r="T381" s="1"/>
      <c r="U381" s="1"/>
      <c r="V381" s="1"/>
      <c r="W381" s="1"/>
      <c r="X381" s="1"/>
      <c r="Y381" s="1"/>
      <c r="Z381" s="1"/>
    </row>
    <row r="382" spans="1:26" ht="14.25" customHeight="1">
      <c r="A382" s="20"/>
      <c r="B382" s="21"/>
      <c r="C382" s="21"/>
      <c r="D382" s="22"/>
      <c r="E382" s="21"/>
      <c r="F382" s="162" t="e" cm="1">
        <f t="array" ref="F382">_xlfn.IFS(D382="Tech Bachelor - Still to be hired",5700,D382="Master - Still to be hired",8000,D382="Master in Eng - Still to be hired",8700,D382="PhD - Still to be hired",10500,D382="Tech Bachelor",5700,D382="Master",8000,D382="Master in Eng",8700,D382="PhD",10500)</f>
        <v>#N/A</v>
      </c>
      <c r="G382" s="23"/>
      <c r="H382" s="24" t="e">
        <f>'Cost Input'!$F382*'Cost Input'!$G382</f>
        <v>#N/A</v>
      </c>
      <c r="I382" s="23"/>
      <c r="J382" s="24" t="e">
        <f>'Cost Input'!$F382*'Cost Input'!$I382</f>
        <v>#N/A</v>
      </c>
      <c r="K382" s="25">
        <f>'Cost Input'!$G382+'Cost Input'!$I382</f>
        <v>0</v>
      </c>
      <c r="L382" s="26" t="e">
        <f>'Cost Input'!$H382+'Cost Input'!$J382</f>
        <v>#N/A</v>
      </c>
      <c r="M382" s="27"/>
      <c r="N382" s="27"/>
      <c r="O382" s="28">
        <f>'Cost Input'!$M382+'Cost Input'!$N382</f>
        <v>0</v>
      </c>
      <c r="P382" s="29"/>
      <c r="Q382" s="29"/>
      <c r="R382" s="1"/>
      <c r="S382" s="1"/>
      <c r="T382" s="1"/>
      <c r="U382" s="1"/>
      <c r="V382" s="1"/>
      <c r="W382" s="1"/>
      <c r="X382" s="1"/>
      <c r="Y382" s="1"/>
      <c r="Z382" s="1"/>
    </row>
    <row r="383" spans="1:26" ht="14.25" customHeight="1">
      <c r="A383" s="20"/>
      <c r="B383" s="21"/>
      <c r="C383" s="21"/>
      <c r="D383" s="22"/>
      <c r="E383" s="21"/>
      <c r="F383" s="162" t="e" cm="1">
        <f t="array" ref="F383">_xlfn.IFS(D383="Tech Bachelor - Still to be hired",5700,D383="Master - Still to be hired",8000,D383="Master in Eng - Still to be hired",8700,D383="PhD - Still to be hired",10500,D383="Tech Bachelor",5700,D383="Master",8000,D383="Master in Eng",8700,D383="PhD",10500)</f>
        <v>#N/A</v>
      </c>
      <c r="G383" s="23"/>
      <c r="H383" s="24" t="e">
        <f>'Cost Input'!$F383*'Cost Input'!$G383</f>
        <v>#N/A</v>
      </c>
      <c r="I383" s="23"/>
      <c r="J383" s="24" t="e">
        <f>'Cost Input'!$F383*'Cost Input'!$I383</f>
        <v>#N/A</v>
      </c>
      <c r="K383" s="25">
        <f>'Cost Input'!$G383+'Cost Input'!$I383</f>
        <v>0</v>
      </c>
      <c r="L383" s="26" t="e">
        <f>'Cost Input'!$H383+'Cost Input'!$J383</f>
        <v>#N/A</v>
      </c>
      <c r="M383" s="27"/>
      <c r="N383" s="27"/>
      <c r="O383" s="28">
        <f>'Cost Input'!$M383+'Cost Input'!$N383</f>
        <v>0</v>
      </c>
      <c r="P383" s="29"/>
      <c r="Q383" s="29"/>
      <c r="R383" s="1"/>
      <c r="S383" s="1"/>
      <c r="T383" s="1"/>
      <c r="U383" s="1"/>
      <c r="V383" s="1"/>
      <c r="W383" s="1"/>
      <c r="X383" s="1"/>
      <c r="Y383" s="1"/>
      <c r="Z383" s="1"/>
    </row>
    <row r="384" spans="1:26" ht="14.25" customHeight="1">
      <c r="A384" s="20"/>
      <c r="B384" s="21"/>
      <c r="C384" s="21"/>
      <c r="D384" s="22"/>
      <c r="E384" s="21"/>
      <c r="F384" s="162" t="e" cm="1">
        <f t="array" ref="F384">_xlfn.IFS(D384="Tech Bachelor - Still to be hired",5700,D384="Master - Still to be hired",8000,D384="Master in Eng - Still to be hired",8700,D384="PhD - Still to be hired",10500,D384="Tech Bachelor",5700,D384="Master",8000,D384="Master in Eng",8700,D384="PhD",10500)</f>
        <v>#N/A</v>
      </c>
      <c r="G384" s="23"/>
      <c r="H384" s="24" t="e">
        <f>'Cost Input'!$F384*'Cost Input'!$G384</f>
        <v>#N/A</v>
      </c>
      <c r="I384" s="23"/>
      <c r="J384" s="24" t="e">
        <f>'Cost Input'!$F384*'Cost Input'!$I384</f>
        <v>#N/A</v>
      </c>
      <c r="K384" s="25">
        <f>'Cost Input'!$G384+'Cost Input'!$I384</f>
        <v>0</v>
      </c>
      <c r="L384" s="26" t="e">
        <f>'Cost Input'!$H384+'Cost Input'!$J384</f>
        <v>#N/A</v>
      </c>
      <c r="M384" s="27"/>
      <c r="N384" s="27"/>
      <c r="O384" s="28">
        <f>'Cost Input'!$M384+'Cost Input'!$N384</f>
        <v>0</v>
      </c>
      <c r="P384" s="29"/>
      <c r="Q384" s="29"/>
      <c r="R384" s="1"/>
      <c r="S384" s="1"/>
      <c r="T384" s="1"/>
      <c r="U384" s="1"/>
      <c r="V384" s="1"/>
      <c r="W384" s="1"/>
      <c r="X384" s="1"/>
      <c r="Y384" s="1"/>
      <c r="Z384" s="1"/>
    </row>
    <row r="385" spans="1:26" ht="14.25" customHeight="1">
      <c r="A385" s="20"/>
      <c r="B385" s="21"/>
      <c r="C385" s="21"/>
      <c r="D385" s="22"/>
      <c r="E385" s="21"/>
      <c r="F385" s="162" t="e" cm="1">
        <f t="array" ref="F385">_xlfn.IFS(D385="Tech Bachelor - Still to be hired",5700,D385="Master - Still to be hired",8000,D385="Master in Eng - Still to be hired",8700,D385="PhD - Still to be hired",10500,D385="Tech Bachelor",5700,D385="Master",8000,D385="Master in Eng",8700,D385="PhD",10500)</f>
        <v>#N/A</v>
      </c>
      <c r="G385" s="23"/>
      <c r="H385" s="24" t="e">
        <f>'Cost Input'!$F385*'Cost Input'!$G385</f>
        <v>#N/A</v>
      </c>
      <c r="I385" s="23"/>
      <c r="J385" s="24" t="e">
        <f>'Cost Input'!$F385*'Cost Input'!$I385</f>
        <v>#N/A</v>
      </c>
      <c r="K385" s="25">
        <f>'Cost Input'!$G385+'Cost Input'!$I385</f>
        <v>0</v>
      </c>
      <c r="L385" s="26" t="e">
        <f>'Cost Input'!$H385+'Cost Input'!$J385</f>
        <v>#N/A</v>
      </c>
      <c r="M385" s="27"/>
      <c r="N385" s="27"/>
      <c r="O385" s="28">
        <f>'Cost Input'!$M385+'Cost Input'!$N385</f>
        <v>0</v>
      </c>
      <c r="P385" s="29"/>
      <c r="Q385" s="29"/>
      <c r="R385" s="1"/>
      <c r="S385" s="1"/>
      <c r="T385" s="1"/>
      <c r="U385" s="1"/>
      <c r="V385" s="1"/>
      <c r="W385" s="1"/>
      <c r="X385" s="1"/>
      <c r="Y385" s="1"/>
      <c r="Z385" s="1"/>
    </row>
    <row r="386" spans="1:26" ht="14.25" customHeight="1">
      <c r="A386" s="20"/>
      <c r="B386" s="21"/>
      <c r="C386" s="21"/>
      <c r="D386" s="22"/>
      <c r="E386" s="21"/>
      <c r="F386" s="162" t="e" cm="1">
        <f t="array" ref="F386">_xlfn.IFS(D386="Tech Bachelor - Still to be hired",5700,D386="Master - Still to be hired",8000,D386="Master in Eng - Still to be hired",8700,D386="PhD - Still to be hired",10500,D386="Tech Bachelor",5700,D386="Master",8000,D386="Master in Eng",8700,D386="PhD",10500)</f>
        <v>#N/A</v>
      </c>
      <c r="G386" s="23"/>
      <c r="H386" s="24" t="e">
        <f>'Cost Input'!$F386*'Cost Input'!$G386</f>
        <v>#N/A</v>
      </c>
      <c r="I386" s="23"/>
      <c r="J386" s="24" t="e">
        <f>'Cost Input'!$F386*'Cost Input'!$I386</f>
        <v>#N/A</v>
      </c>
      <c r="K386" s="25">
        <f>'Cost Input'!$G386+'Cost Input'!$I386</f>
        <v>0</v>
      </c>
      <c r="L386" s="26" t="e">
        <f>'Cost Input'!$H386+'Cost Input'!$J386</f>
        <v>#N/A</v>
      </c>
      <c r="M386" s="27"/>
      <c r="N386" s="27"/>
      <c r="O386" s="28">
        <f>'Cost Input'!$M386+'Cost Input'!$N386</f>
        <v>0</v>
      </c>
      <c r="P386" s="29"/>
      <c r="Q386" s="29"/>
      <c r="R386" s="1"/>
      <c r="S386" s="1"/>
      <c r="T386" s="1"/>
      <c r="U386" s="1"/>
      <c r="V386" s="1"/>
      <c r="W386" s="1"/>
      <c r="X386" s="1"/>
      <c r="Y386" s="1"/>
      <c r="Z386" s="1"/>
    </row>
    <row r="387" spans="1:26" ht="14.25" customHeight="1">
      <c r="A387" s="20"/>
      <c r="B387" s="21"/>
      <c r="C387" s="21"/>
      <c r="D387" s="22"/>
      <c r="E387" s="21"/>
      <c r="F387" s="162" t="e" cm="1">
        <f t="array" ref="F387">_xlfn.IFS(D387="Tech Bachelor - Still to be hired",5700,D387="Master - Still to be hired",8000,D387="Master in Eng - Still to be hired",8700,D387="PhD - Still to be hired",10500,D387="Tech Bachelor",5700,D387="Master",8000,D387="Master in Eng",8700,D387="PhD",10500)</f>
        <v>#N/A</v>
      </c>
      <c r="G387" s="23"/>
      <c r="H387" s="24" t="e">
        <f>'Cost Input'!$F387*'Cost Input'!$G387</f>
        <v>#N/A</v>
      </c>
      <c r="I387" s="23"/>
      <c r="J387" s="24" t="e">
        <f>'Cost Input'!$F387*'Cost Input'!$I387</f>
        <v>#N/A</v>
      </c>
      <c r="K387" s="25">
        <f>'Cost Input'!$G387+'Cost Input'!$I387</f>
        <v>0</v>
      </c>
      <c r="L387" s="26" t="e">
        <f>'Cost Input'!$H387+'Cost Input'!$J387</f>
        <v>#N/A</v>
      </c>
      <c r="M387" s="27"/>
      <c r="N387" s="27"/>
      <c r="O387" s="28">
        <f>'Cost Input'!$M387+'Cost Input'!$N387</f>
        <v>0</v>
      </c>
      <c r="P387" s="29"/>
      <c r="Q387" s="29"/>
      <c r="R387" s="1"/>
      <c r="S387" s="1"/>
      <c r="T387" s="1"/>
      <c r="U387" s="1"/>
      <c r="V387" s="1"/>
      <c r="W387" s="1"/>
      <c r="X387" s="1"/>
      <c r="Y387" s="1"/>
      <c r="Z387" s="1"/>
    </row>
    <row r="388" spans="1:26" ht="14.25" customHeight="1">
      <c r="A388" s="20"/>
      <c r="B388" s="21"/>
      <c r="C388" s="21"/>
      <c r="D388" s="22"/>
      <c r="E388" s="21"/>
      <c r="F388" s="162" t="e" cm="1">
        <f t="array" ref="F388">_xlfn.IFS(D388="Tech Bachelor - Still to be hired",5700,D388="Master - Still to be hired",8000,D388="Master in Eng - Still to be hired",8700,D388="PhD - Still to be hired",10500,D388="Tech Bachelor",5700,D388="Master",8000,D388="Master in Eng",8700,D388="PhD",10500)</f>
        <v>#N/A</v>
      </c>
      <c r="G388" s="23"/>
      <c r="H388" s="24" t="e">
        <f>'Cost Input'!$F388*'Cost Input'!$G388</f>
        <v>#N/A</v>
      </c>
      <c r="I388" s="23"/>
      <c r="J388" s="24" t="e">
        <f>'Cost Input'!$F388*'Cost Input'!$I388</f>
        <v>#N/A</v>
      </c>
      <c r="K388" s="25">
        <f>'Cost Input'!$G388+'Cost Input'!$I388</f>
        <v>0</v>
      </c>
      <c r="L388" s="26" t="e">
        <f>'Cost Input'!$H388+'Cost Input'!$J388</f>
        <v>#N/A</v>
      </c>
      <c r="M388" s="27"/>
      <c r="N388" s="27"/>
      <c r="O388" s="28">
        <f>'Cost Input'!$M388+'Cost Input'!$N388</f>
        <v>0</v>
      </c>
      <c r="P388" s="29"/>
      <c r="Q388" s="29"/>
      <c r="R388" s="1"/>
      <c r="S388" s="1"/>
      <c r="T388" s="1"/>
      <c r="U388" s="1"/>
      <c r="V388" s="1"/>
      <c r="W388" s="1"/>
      <c r="X388" s="1"/>
      <c r="Y388" s="1"/>
      <c r="Z388" s="1"/>
    </row>
    <row r="389" spans="1:26" ht="14.25" customHeight="1">
      <c r="A389" s="20"/>
      <c r="B389" s="21"/>
      <c r="C389" s="21"/>
      <c r="D389" s="22"/>
      <c r="E389" s="21"/>
      <c r="F389" s="162" t="e" cm="1">
        <f t="array" ref="F389">_xlfn.IFS(D389="Tech Bachelor - Still to be hired",5700,D389="Master - Still to be hired",8000,D389="Master in Eng - Still to be hired",8700,D389="PhD - Still to be hired",10500,D389="Tech Bachelor",5700,D389="Master",8000,D389="Master in Eng",8700,D389="PhD",10500)</f>
        <v>#N/A</v>
      </c>
      <c r="G389" s="23"/>
      <c r="H389" s="24" t="e">
        <f>'Cost Input'!$F389*'Cost Input'!$G389</f>
        <v>#N/A</v>
      </c>
      <c r="I389" s="23"/>
      <c r="J389" s="24" t="e">
        <f>'Cost Input'!$F389*'Cost Input'!$I389</f>
        <v>#N/A</v>
      </c>
      <c r="K389" s="25">
        <f>'Cost Input'!$G389+'Cost Input'!$I389</f>
        <v>0</v>
      </c>
      <c r="L389" s="26" t="e">
        <f>'Cost Input'!$H389+'Cost Input'!$J389</f>
        <v>#N/A</v>
      </c>
      <c r="M389" s="27"/>
      <c r="N389" s="27"/>
      <c r="O389" s="28">
        <f>'Cost Input'!$M389+'Cost Input'!$N389</f>
        <v>0</v>
      </c>
      <c r="P389" s="29"/>
      <c r="Q389" s="29"/>
      <c r="R389" s="1"/>
      <c r="S389" s="1"/>
      <c r="T389" s="1"/>
      <c r="U389" s="1"/>
      <c r="V389" s="1"/>
      <c r="W389" s="1"/>
      <c r="X389" s="1"/>
      <c r="Y389" s="1"/>
      <c r="Z389" s="1"/>
    </row>
    <row r="390" spans="1:26" ht="14.25" customHeight="1">
      <c r="A390" s="20"/>
      <c r="B390" s="21"/>
      <c r="C390" s="21"/>
      <c r="D390" s="22"/>
      <c r="E390" s="21"/>
      <c r="F390" s="162" t="e" cm="1">
        <f t="array" ref="F390">_xlfn.IFS(D390="Tech Bachelor - Still to be hired",5700,D390="Master - Still to be hired",8000,D390="Master in Eng - Still to be hired",8700,D390="PhD - Still to be hired",10500,D390="Tech Bachelor",5700,D390="Master",8000,D390="Master in Eng",8700,D390="PhD",10500)</f>
        <v>#N/A</v>
      </c>
      <c r="G390" s="23"/>
      <c r="H390" s="24" t="e">
        <f>'Cost Input'!$F390*'Cost Input'!$G390</f>
        <v>#N/A</v>
      </c>
      <c r="I390" s="23"/>
      <c r="J390" s="24" t="e">
        <f>'Cost Input'!$F390*'Cost Input'!$I390</f>
        <v>#N/A</v>
      </c>
      <c r="K390" s="25">
        <f>'Cost Input'!$G390+'Cost Input'!$I390</f>
        <v>0</v>
      </c>
      <c r="L390" s="26" t="e">
        <f>'Cost Input'!$H390+'Cost Input'!$J390</f>
        <v>#N/A</v>
      </c>
      <c r="M390" s="27"/>
      <c r="N390" s="27"/>
      <c r="O390" s="28">
        <f>'Cost Input'!$M390+'Cost Input'!$N390</f>
        <v>0</v>
      </c>
      <c r="P390" s="29"/>
      <c r="Q390" s="29"/>
      <c r="R390" s="1"/>
      <c r="S390" s="1"/>
      <c r="T390" s="1"/>
      <c r="U390" s="1"/>
      <c r="V390" s="1"/>
      <c r="W390" s="1"/>
      <c r="X390" s="1"/>
      <c r="Y390" s="1"/>
      <c r="Z390" s="1"/>
    </row>
    <row r="391" spans="1:26" ht="14.25" customHeight="1">
      <c r="A391" s="20"/>
      <c r="B391" s="21"/>
      <c r="C391" s="21"/>
      <c r="D391" s="22"/>
      <c r="E391" s="21"/>
      <c r="F391" s="162" t="e" cm="1">
        <f t="array" ref="F391">_xlfn.IFS(D391="Tech Bachelor - Still to be hired",5700,D391="Master - Still to be hired",8000,D391="Master in Eng - Still to be hired",8700,D391="PhD - Still to be hired",10500,D391="Tech Bachelor",5700,D391="Master",8000,D391="Master in Eng",8700,D391="PhD",10500)</f>
        <v>#N/A</v>
      </c>
      <c r="G391" s="23"/>
      <c r="H391" s="24" t="e">
        <f>'Cost Input'!$F391*'Cost Input'!$G391</f>
        <v>#N/A</v>
      </c>
      <c r="I391" s="23"/>
      <c r="J391" s="24" t="e">
        <f>'Cost Input'!$F391*'Cost Input'!$I391</f>
        <v>#N/A</v>
      </c>
      <c r="K391" s="25">
        <f>'Cost Input'!$G391+'Cost Input'!$I391</f>
        <v>0</v>
      </c>
      <c r="L391" s="26" t="e">
        <f>'Cost Input'!$H391+'Cost Input'!$J391</f>
        <v>#N/A</v>
      </c>
      <c r="M391" s="27"/>
      <c r="N391" s="27"/>
      <c r="O391" s="28">
        <f>'Cost Input'!$M391+'Cost Input'!$N391</f>
        <v>0</v>
      </c>
      <c r="P391" s="29"/>
      <c r="Q391" s="29"/>
      <c r="R391" s="1"/>
      <c r="S391" s="1"/>
      <c r="T391" s="1"/>
      <c r="U391" s="1"/>
      <c r="V391" s="1"/>
      <c r="W391" s="1"/>
      <c r="X391" s="1"/>
      <c r="Y391" s="1"/>
      <c r="Z391" s="1"/>
    </row>
    <row r="392" spans="1:26" ht="14.25" customHeight="1">
      <c r="A392" s="20"/>
      <c r="B392" s="21"/>
      <c r="C392" s="21"/>
      <c r="D392" s="22"/>
      <c r="E392" s="21"/>
      <c r="F392" s="162" t="e" cm="1">
        <f t="array" ref="F392">_xlfn.IFS(D392="Tech Bachelor - Still to be hired",5700,D392="Master - Still to be hired",8000,D392="Master in Eng - Still to be hired",8700,D392="PhD - Still to be hired",10500,D392="Tech Bachelor",5700,D392="Master",8000,D392="Master in Eng",8700,D392="PhD",10500)</f>
        <v>#N/A</v>
      </c>
      <c r="G392" s="23"/>
      <c r="H392" s="24" t="e">
        <f>'Cost Input'!$F392*'Cost Input'!$G392</f>
        <v>#N/A</v>
      </c>
      <c r="I392" s="23"/>
      <c r="J392" s="24" t="e">
        <f>'Cost Input'!$F392*'Cost Input'!$I392</f>
        <v>#N/A</v>
      </c>
      <c r="K392" s="25">
        <f>'Cost Input'!$G392+'Cost Input'!$I392</f>
        <v>0</v>
      </c>
      <c r="L392" s="26" t="e">
        <f>'Cost Input'!$H392+'Cost Input'!$J392</f>
        <v>#N/A</v>
      </c>
      <c r="M392" s="27"/>
      <c r="N392" s="27"/>
      <c r="O392" s="28">
        <f>'Cost Input'!$M392+'Cost Input'!$N392</f>
        <v>0</v>
      </c>
      <c r="P392" s="29"/>
      <c r="Q392" s="29"/>
      <c r="R392" s="1"/>
      <c r="S392" s="1"/>
      <c r="T392" s="1"/>
      <c r="U392" s="1"/>
      <c r="V392" s="1"/>
      <c r="W392" s="1"/>
      <c r="X392" s="1"/>
      <c r="Y392" s="1"/>
      <c r="Z392" s="1"/>
    </row>
    <row r="393" spans="1:26" ht="14.25" customHeight="1">
      <c r="A393" s="20"/>
      <c r="B393" s="21"/>
      <c r="C393" s="21"/>
      <c r="D393" s="22"/>
      <c r="E393" s="21"/>
      <c r="F393" s="162" t="e" cm="1">
        <f t="array" ref="F393">_xlfn.IFS(D393="Tech Bachelor - Still to be hired",5700,D393="Master - Still to be hired",8000,D393="Master in Eng - Still to be hired",8700,D393="PhD - Still to be hired",10500,D393="Tech Bachelor",5700,D393="Master",8000,D393="Master in Eng",8700,D393="PhD",10500)</f>
        <v>#N/A</v>
      </c>
      <c r="G393" s="23"/>
      <c r="H393" s="24" t="e">
        <f>'Cost Input'!$F393*'Cost Input'!$G393</f>
        <v>#N/A</v>
      </c>
      <c r="I393" s="23"/>
      <c r="J393" s="24" t="e">
        <f>'Cost Input'!$F393*'Cost Input'!$I393</f>
        <v>#N/A</v>
      </c>
      <c r="K393" s="25">
        <f>'Cost Input'!$G393+'Cost Input'!$I393</f>
        <v>0</v>
      </c>
      <c r="L393" s="26" t="e">
        <f>'Cost Input'!$H393+'Cost Input'!$J393</f>
        <v>#N/A</v>
      </c>
      <c r="M393" s="27"/>
      <c r="N393" s="27"/>
      <c r="O393" s="28">
        <f>'Cost Input'!$M393+'Cost Input'!$N393</f>
        <v>0</v>
      </c>
      <c r="P393" s="29"/>
      <c r="Q393" s="29"/>
      <c r="R393" s="1"/>
      <c r="S393" s="1"/>
      <c r="T393" s="1"/>
      <c r="U393" s="1"/>
      <c r="V393" s="1"/>
      <c r="W393" s="1"/>
      <c r="X393" s="1"/>
      <c r="Y393" s="1"/>
      <c r="Z393" s="1"/>
    </row>
    <row r="394" spans="1:26" ht="14.25" customHeight="1">
      <c r="A394" s="20"/>
      <c r="B394" s="21"/>
      <c r="C394" s="21"/>
      <c r="D394" s="22"/>
      <c r="E394" s="21"/>
      <c r="F394" s="162" t="e" cm="1">
        <f t="array" ref="F394">_xlfn.IFS(D394="Tech Bachelor - Still to be hired",5700,D394="Master - Still to be hired",8000,D394="Master in Eng - Still to be hired",8700,D394="PhD - Still to be hired",10500,D394="Tech Bachelor",5700,D394="Master",8000,D394="Master in Eng",8700,D394="PhD",10500)</f>
        <v>#N/A</v>
      </c>
      <c r="G394" s="23"/>
      <c r="H394" s="24" t="e">
        <f>'Cost Input'!$F394*'Cost Input'!$G394</f>
        <v>#N/A</v>
      </c>
      <c r="I394" s="23"/>
      <c r="J394" s="24" t="e">
        <f>'Cost Input'!$F394*'Cost Input'!$I394</f>
        <v>#N/A</v>
      </c>
      <c r="K394" s="25">
        <f>'Cost Input'!$G394+'Cost Input'!$I394</f>
        <v>0</v>
      </c>
      <c r="L394" s="26" t="e">
        <f>'Cost Input'!$H394+'Cost Input'!$J394</f>
        <v>#N/A</v>
      </c>
      <c r="M394" s="27"/>
      <c r="N394" s="27"/>
      <c r="O394" s="28">
        <f>'Cost Input'!$M394+'Cost Input'!$N394</f>
        <v>0</v>
      </c>
      <c r="P394" s="29"/>
      <c r="Q394" s="29"/>
      <c r="R394" s="1"/>
      <c r="S394" s="1"/>
      <c r="T394" s="1"/>
      <c r="U394" s="1"/>
      <c r="V394" s="1"/>
      <c r="W394" s="1"/>
      <c r="X394" s="1"/>
      <c r="Y394" s="1"/>
      <c r="Z394" s="1"/>
    </row>
    <row r="395" spans="1:26" ht="14.25" customHeight="1">
      <c r="A395" s="20"/>
      <c r="B395" s="21"/>
      <c r="C395" s="21"/>
      <c r="D395" s="22"/>
      <c r="E395" s="21"/>
      <c r="F395" s="162" t="e" cm="1">
        <f t="array" ref="F395">_xlfn.IFS(D395="Tech Bachelor - Still to be hired",5700,D395="Master - Still to be hired",8000,D395="Master in Eng - Still to be hired",8700,D395="PhD - Still to be hired",10500,D395="Tech Bachelor",5700,D395="Master",8000,D395="Master in Eng",8700,D395="PhD",10500)</f>
        <v>#N/A</v>
      </c>
      <c r="G395" s="23"/>
      <c r="H395" s="24" t="e">
        <f>'Cost Input'!$F395*'Cost Input'!$G395</f>
        <v>#N/A</v>
      </c>
      <c r="I395" s="23"/>
      <c r="J395" s="24" t="e">
        <f>'Cost Input'!$F395*'Cost Input'!$I395</f>
        <v>#N/A</v>
      </c>
      <c r="K395" s="25">
        <f>'Cost Input'!$G395+'Cost Input'!$I395</f>
        <v>0</v>
      </c>
      <c r="L395" s="26" t="e">
        <f>'Cost Input'!$H395+'Cost Input'!$J395</f>
        <v>#N/A</v>
      </c>
      <c r="M395" s="27"/>
      <c r="N395" s="27"/>
      <c r="O395" s="28">
        <f>'Cost Input'!$M395+'Cost Input'!$N395</f>
        <v>0</v>
      </c>
      <c r="P395" s="29"/>
      <c r="Q395" s="29"/>
      <c r="R395" s="1"/>
      <c r="S395" s="1"/>
      <c r="T395" s="1"/>
      <c r="U395" s="1"/>
      <c r="V395" s="1"/>
      <c r="W395" s="1"/>
      <c r="X395" s="1"/>
      <c r="Y395" s="1"/>
      <c r="Z395" s="1"/>
    </row>
    <row r="396" spans="1:26" ht="14.25" customHeight="1">
      <c r="A396" s="20"/>
      <c r="B396" s="21"/>
      <c r="C396" s="21"/>
      <c r="D396" s="22"/>
      <c r="E396" s="21"/>
      <c r="F396" s="162" t="e" cm="1">
        <f t="array" ref="F396">_xlfn.IFS(D396="Tech Bachelor - Still to be hired",5700,D396="Master - Still to be hired",8000,D396="Master in Eng - Still to be hired",8700,D396="PhD - Still to be hired",10500,D396="Tech Bachelor",5700,D396="Master",8000,D396="Master in Eng",8700,D396="PhD",10500)</f>
        <v>#N/A</v>
      </c>
      <c r="G396" s="23"/>
      <c r="H396" s="24" t="e">
        <f>'Cost Input'!$F396*'Cost Input'!$G396</f>
        <v>#N/A</v>
      </c>
      <c r="I396" s="23"/>
      <c r="J396" s="24" t="e">
        <f>'Cost Input'!$F396*'Cost Input'!$I396</f>
        <v>#N/A</v>
      </c>
      <c r="K396" s="25">
        <f>'Cost Input'!$G396+'Cost Input'!$I396</f>
        <v>0</v>
      </c>
      <c r="L396" s="26" t="e">
        <f>'Cost Input'!$H396+'Cost Input'!$J396</f>
        <v>#N/A</v>
      </c>
      <c r="M396" s="27"/>
      <c r="N396" s="27"/>
      <c r="O396" s="28">
        <f>'Cost Input'!$M396+'Cost Input'!$N396</f>
        <v>0</v>
      </c>
      <c r="P396" s="29"/>
      <c r="Q396" s="29"/>
      <c r="R396" s="1"/>
      <c r="S396" s="1"/>
      <c r="T396" s="1"/>
      <c r="U396" s="1"/>
      <c r="V396" s="1"/>
      <c r="W396" s="1"/>
      <c r="X396" s="1"/>
      <c r="Y396" s="1"/>
      <c r="Z396" s="1"/>
    </row>
    <row r="397" spans="1:26" ht="14.25" customHeight="1">
      <c r="A397" s="20"/>
      <c r="B397" s="21"/>
      <c r="C397" s="21"/>
      <c r="D397" s="22"/>
      <c r="E397" s="21"/>
      <c r="F397" s="162" t="e" cm="1">
        <f t="array" ref="F397">_xlfn.IFS(D397="Tech Bachelor - Still to be hired",5700,D397="Master - Still to be hired",8000,D397="Master in Eng - Still to be hired",8700,D397="PhD - Still to be hired",10500,D397="Tech Bachelor",5700,D397="Master",8000,D397="Master in Eng",8700,D397="PhD",10500)</f>
        <v>#N/A</v>
      </c>
      <c r="G397" s="23"/>
      <c r="H397" s="24" t="e">
        <f>'Cost Input'!$F397*'Cost Input'!$G397</f>
        <v>#N/A</v>
      </c>
      <c r="I397" s="23"/>
      <c r="J397" s="24" t="e">
        <f>'Cost Input'!$F397*'Cost Input'!$I397</f>
        <v>#N/A</v>
      </c>
      <c r="K397" s="25">
        <f>'Cost Input'!$G397+'Cost Input'!$I397</f>
        <v>0</v>
      </c>
      <c r="L397" s="26" t="e">
        <f>'Cost Input'!$H397+'Cost Input'!$J397</f>
        <v>#N/A</v>
      </c>
      <c r="M397" s="27"/>
      <c r="N397" s="27"/>
      <c r="O397" s="28">
        <f>'Cost Input'!$M397+'Cost Input'!$N397</f>
        <v>0</v>
      </c>
      <c r="P397" s="29"/>
      <c r="Q397" s="29"/>
      <c r="R397" s="1"/>
      <c r="S397" s="1"/>
      <c r="T397" s="1"/>
      <c r="U397" s="1"/>
      <c r="V397" s="1"/>
      <c r="W397" s="1"/>
      <c r="X397" s="1"/>
      <c r="Y397" s="1"/>
      <c r="Z397" s="1"/>
    </row>
    <row r="398" spans="1:26" ht="14.25" customHeight="1">
      <c r="A398" s="20"/>
      <c r="B398" s="21"/>
      <c r="C398" s="21"/>
      <c r="D398" s="22"/>
      <c r="E398" s="21"/>
      <c r="F398" s="162" t="e" cm="1">
        <f t="array" ref="F398">_xlfn.IFS(D398="Tech Bachelor - Still to be hired",5700,D398="Master - Still to be hired",8000,D398="Master in Eng - Still to be hired",8700,D398="PhD - Still to be hired",10500,D398="Tech Bachelor",5700,D398="Master",8000,D398="Master in Eng",8700,D398="PhD",10500)</f>
        <v>#N/A</v>
      </c>
      <c r="G398" s="23"/>
      <c r="H398" s="24" t="e">
        <f>'Cost Input'!$F398*'Cost Input'!$G398</f>
        <v>#N/A</v>
      </c>
      <c r="I398" s="23"/>
      <c r="J398" s="24" t="e">
        <f>'Cost Input'!$F398*'Cost Input'!$I398</f>
        <v>#N/A</v>
      </c>
      <c r="K398" s="25">
        <f>'Cost Input'!$G398+'Cost Input'!$I398</f>
        <v>0</v>
      </c>
      <c r="L398" s="26" t="e">
        <f>'Cost Input'!$H398+'Cost Input'!$J398</f>
        <v>#N/A</v>
      </c>
      <c r="M398" s="27"/>
      <c r="N398" s="27"/>
      <c r="O398" s="28">
        <f>'Cost Input'!$M398+'Cost Input'!$N398</f>
        <v>0</v>
      </c>
      <c r="P398" s="29"/>
      <c r="Q398" s="29"/>
      <c r="R398" s="1"/>
      <c r="S398" s="1"/>
      <c r="T398" s="1"/>
      <c r="U398" s="1"/>
      <c r="V398" s="1"/>
      <c r="W398" s="1"/>
      <c r="X398" s="1"/>
      <c r="Y398" s="1"/>
      <c r="Z398" s="1"/>
    </row>
    <row r="399" spans="1:26" ht="14.25" customHeight="1">
      <c r="A399" s="20"/>
      <c r="B399" s="21"/>
      <c r="C399" s="21"/>
      <c r="D399" s="22"/>
      <c r="E399" s="21"/>
      <c r="F399" s="162" t="e" cm="1">
        <f t="array" ref="F399">_xlfn.IFS(D399="Tech Bachelor - Still to be hired",5700,D399="Master - Still to be hired",8000,D399="Master in Eng - Still to be hired",8700,D399="PhD - Still to be hired",10500,D399="Tech Bachelor",5700,D399="Master",8000,D399="Master in Eng",8700,D399="PhD",10500)</f>
        <v>#N/A</v>
      </c>
      <c r="G399" s="23"/>
      <c r="H399" s="24" t="e">
        <f>'Cost Input'!$F399*'Cost Input'!$G399</f>
        <v>#N/A</v>
      </c>
      <c r="I399" s="23"/>
      <c r="J399" s="24" t="e">
        <f>'Cost Input'!$F399*'Cost Input'!$I399</f>
        <v>#N/A</v>
      </c>
      <c r="K399" s="25">
        <f>'Cost Input'!$G399+'Cost Input'!$I399</f>
        <v>0</v>
      </c>
      <c r="L399" s="26" t="e">
        <f>'Cost Input'!$H399+'Cost Input'!$J399</f>
        <v>#N/A</v>
      </c>
      <c r="M399" s="27"/>
      <c r="N399" s="27"/>
      <c r="O399" s="28">
        <f>'Cost Input'!$M399+'Cost Input'!$N399</f>
        <v>0</v>
      </c>
      <c r="P399" s="29"/>
      <c r="Q399" s="29"/>
      <c r="R399" s="1"/>
      <c r="S399" s="1"/>
      <c r="T399" s="1"/>
      <c r="U399" s="1"/>
      <c r="V399" s="1"/>
      <c r="W399" s="1"/>
      <c r="X399" s="1"/>
      <c r="Y399" s="1"/>
      <c r="Z399" s="1"/>
    </row>
    <row r="400" spans="1:26" ht="14.25" customHeight="1">
      <c r="A400" s="20"/>
      <c r="B400" s="21"/>
      <c r="C400" s="21"/>
      <c r="D400" s="22"/>
      <c r="E400" s="21"/>
      <c r="F400" s="162" t="e" cm="1">
        <f t="array" ref="F400">_xlfn.IFS(D400="Tech Bachelor - Still to be hired",5700,D400="Master - Still to be hired",8000,D400="Master in Eng - Still to be hired",8700,D400="PhD - Still to be hired",10500,D400="Tech Bachelor",5700,D400="Master",8000,D400="Master in Eng",8700,D400="PhD",10500)</f>
        <v>#N/A</v>
      </c>
      <c r="G400" s="23"/>
      <c r="H400" s="24" t="e">
        <f>'Cost Input'!$F400*'Cost Input'!$G400</f>
        <v>#N/A</v>
      </c>
      <c r="I400" s="23"/>
      <c r="J400" s="24" t="e">
        <f>'Cost Input'!$F400*'Cost Input'!$I400</f>
        <v>#N/A</v>
      </c>
      <c r="K400" s="25">
        <f>'Cost Input'!$G400+'Cost Input'!$I400</f>
        <v>0</v>
      </c>
      <c r="L400" s="26" t="e">
        <f>'Cost Input'!$H400+'Cost Input'!$J400</f>
        <v>#N/A</v>
      </c>
      <c r="M400" s="27"/>
      <c r="N400" s="27"/>
      <c r="O400" s="28">
        <f>'Cost Input'!$M400+'Cost Input'!$N400</f>
        <v>0</v>
      </c>
      <c r="P400" s="29"/>
      <c r="Q400" s="29"/>
      <c r="R400" s="1"/>
      <c r="S400" s="1"/>
      <c r="T400" s="1"/>
      <c r="U400" s="1"/>
      <c r="V400" s="1"/>
      <c r="W400" s="1"/>
      <c r="X400" s="1"/>
      <c r="Y400" s="1"/>
      <c r="Z400" s="1"/>
    </row>
    <row r="401" spans="1:26" ht="14.25" customHeight="1">
      <c r="A401" s="20"/>
      <c r="B401" s="21"/>
      <c r="C401" s="21"/>
      <c r="D401" s="22"/>
      <c r="E401" s="21"/>
      <c r="F401" s="162" t="e" cm="1">
        <f t="array" ref="F401">_xlfn.IFS(D401="Tech Bachelor - Still to be hired",5700,D401="Master - Still to be hired",8000,D401="Master in Eng - Still to be hired",8700,D401="PhD - Still to be hired",10500,D401="Tech Bachelor",5700,D401="Master",8000,D401="Master in Eng",8700,D401="PhD",10500)</f>
        <v>#N/A</v>
      </c>
      <c r="G401" s="23"/>
      <c r="H401" s="24" t="e">
        <f>'Cost Input'!$F401*'Cost Input'!$G401</f>
        <v>#N/A</v>
      </c>
      <c r="I401" s="23"/>
      <c r="J401" s="24" t="e">
        <f>'Cost Input'!$F401*'Cost Input'!$I401</f>
        <v>#N/A</v>
      </c>
      <c r="K401" s="25">
        <f>'Cost Input'!$G401+'Cost Input'!$I401</f>
        <v>0</v>
      </c>
      <c r="L401" s="26" t="e">
        <f>'Cost Input'!$H401+'Cost Input'!$J401</f>
        <v>#N/A</v>
      </c>
      <c r="M401" s="27"/>
      <c r="N401" s="27"/>
      <c r="O401" s="28">
        <f>'Cost Input'!$M401+'Cost Input'!$N401</f>
        <v>0</v>
      </c>
      <c r="P401" s="29"/>
      <c r="Q401" s="29"/>
      <c r="R401" s="1"/>
      <c r="S401" s="1"/>
      <c r="T401" s="1"/>
      <c r="U401" s="1"/>
      <c r="V401" s="1"/>
      <c r="W401" s="1"/>
      <c r="X401" s="1"/>
      <c r="Y401" s="1"/>
      <c r="Z401" s="1"/>
    </row>
    <row r="402" spans="1:26" ht="14.25" customHeight="1">
      <c r="A402" s="20"/>
      <c r="B402" s="21"/>
      <c r="C402" s="21"/>
      <c r="D402" s="22"/>
      <c r="E402" s="21"/>
      <c r="F402" s="162" t="e" cm="1">
        <f t="array" ref="F402">_xlfn.IFS(D402="Tech Bachelor - Still to be hired",5700,D402="Master - Still to be hired",8000,D402="Master in Eng - Still to be hired",8700,D402="PhD - Still to be hired",10500,D402="Tech Bachelor",5700,D402="Master",8000,D402="Master in Eng",8700,D402="PhD",10500)</f>
        <v>#N/A</v>
      </c>
      <c r="G402" s="23"/>
      <c r="H402" s="24" t="e">
        <f>'Cost Input'!$F402*'Cost Input'!$G402</f>
        <v>#N/A</v>
      </c>
      <c r="I402" s="23"/>
      <c r="J402" s="24" t="e">
        <f>'Cost Input'!$F402*'Cost Input'!$I402</f>
        <v>#N/A</v>
      </c>
      <c r="K402" s="25">
        <f>'Cost Input'!$G402+'Cost Input'!$I402</f>
        <v>0</v>
      </c>
      <c r="L402" s="26" t="e">
        <f>'Cost Input'!$H402+'Cost Input'!$J402</f>
        <v>#N/A</v>
      </c>
      <c r="M402" s="27"/>
      <c r="N402" s="27"/>
      <c r="O402" s="28">
        <f>'Cost Input'!$M402+'Cost Input'!$N402</f>
        <v>0</v>
      </c>
      <c r="P402" s="29"/>
      <c r="Q402" s="29"/>
      <c r="R402" s="1"/>
      <c r="S402" s="1"/>
      <c r="T402" s="1"/>
      <c r="U402" s="1"/>
      <c r="V402" s="1"/>
      <c r="W402" s="1"/>
      <c r="X402" s="1"/>
      <c r="Y402" s="1"/>
      <c r="Z402" s="1"/>
    </row>
    <row r="403" spans="1:26" ht="14.25" customHeight="1">
      <c r="A403" s="20"/>
      <c r="B403" s="21"/>
      <c r="C403" s="21"/>
      <c r="D403" s="22"/>
      <c r="E403" s="21"/>
      <c r="F403" s="162" t="e" cm="1">
        <f t="array" ref="F403">_xlfn.IFS(D403="Tech Bachelor - Still to be hired",5700,D403="Master - Still to be hired",8000,D403="Master in Eng - Still to be hired",8700,D403="PhD - Still to be hired",10500,D403="Tech Bachelor",5700,D403="Master",8000,D403="Master in Eng",8700,D403="PhD",10500)</f>
        <v>#N/A</v>
      </c>
      <c r="G403" s="23"/>
      <c r="H403" s="24" t="e">
        <f>'Cost Input'!$F403*'Cost Input'!$G403</f>
        <v>#N/A</v>
      </c>
      <c r="I403" s="23"/>
      <c r="J403" s="24" t="e">
        <f>'Cost Input'!$F403*'Cost Input'!$I403</f>
        <v>#N/A</v>
      </c>
      <c r="K403" s="25">
        <f>'Cost Input'!$G403+'Cost Input'!$I403</f>
        <v>0</v>
      </c>
      <c r="L403" s="26" t="e">
        <f>'Cost Input'!$H403+'Cost Input'!$J403</f>
        <v>#N/A</v>
      </c>
      <c r="M403" s="27"/>
      <c r="N403" s="27"/>
      <c r="O403" s="28">
        <f>'Cost Input'!$M403+'Cost Input'!$N403</f>
        <v>0</v>
      </c>
      <c r="P403" s="29"/>
      <c r="Q403" s="29"/>
      <c r="R403" s="1"/>
      <c r="S403" s="1"/>
      <c r="T403" s="1"/>
      <c r="U403" s="1"/>
      <c r="V403" s="1"/>
      <c r="W403" s="1"/>
      <c r="X403" s="1"/>
      <c r="Y403" s="1"/>
      <c r="Z403" s="1"/>
    </row>
    <row r="404" spans="1:26" ht="14.25" customHeight="1">
      <c r="A404" s="20"/>
      <c r="B404" s="21"/>
      <c r="C404" s="21"/>
      <c r="D404" s="22"/>
      <c r="E404" s="21"/>
      <c r="F404" s="162" t="e" cm="1">
        <f t="array" ref="F404">_xlfn.IFS(D404="Tech Bachelor - Still to be hired",5700,D404="Master - Still to be hired",8000,D404="Master in Eng - Still to be hired",8700,D404="PhD - Still to be hired",10500,D404="Tech Bachelor",5700,D404="Master",8000,D404="Master in Eng",8700,D404="PhD",10500)</f>
        <v>#N/A</v>
      </c>
      <c r="G404" s="23"/>
      <c r="H404" s="24" t="e">
        <f>'Cost Input'!$F404*'Cost Input'!$G404</f>
        <v>#N/A</v>
      </c>
      <c r="I404" s="23"/>
      <c r="J404" s="24" t="e">
        <f>'Cost Input'!$F404*'Cost Input'!$I404</f>
        <v>#N/A</v>
      </c>
      <c r="K404" s="25">
        <f>'Cost Input'!$G404+'Cost Input'!$I404</f>
        <v>0</v>
      </c>
      <c r="L404" s="26" t="e">
        <f>'Cost Input'!$H404+'Cost Input'!$J404</f>
        <v>#N/A</v>
      </c>
      <c r="M404" s="27"/>
      <c r="N404" s="27"/>
      <c r="O404" s="28">
        <f>'Cost Input'!$M404+'Cost Input'!$N404</f>
        <v>0</v>
      </c>
      <c r="P404" s="29"/>
      <c r="Q404" s="29"/>
      <c r="R404" s="1"/>
      <c r="S404" s="1"/>
      <c r="T404" s="1"/>
      <c r="U404" s="1"/>
      <c r="V404" s="1"/>
      <c r="W404" s="1"/>
      <c r="X404" s="1"/>
      <c r="Y404" s="1"/>
      <c r="Z404" s="1"/>
    </row>
    <row r="405" spans="1:26" ht="14.25" customHeight="1">
      <c r="A405" s="20"/>
      <c r="B405" s="21"/>
      <c r="C405" s="21"/>
      <c r="D405" s="22"/>
      <c r="E405" s="21"/>
      <c r="F405" s="162" t="e" cm="1">
        <f t="array" ref="F405">_xlfn.IFS(D405="Tech Bachelor - Still to be hired",5700,D405="Master - Still to be hired",8000,D405="Master in Eng - Still to be hired",8700,D405="PhD - Still to be hired",10500,D405="Tech Bachelor",5700,D405="Master",8000,D405="Master in Eng",8700,D405="PhD",10500)</f>
        <v>#N/A</v>
      </c>
      <c r="G405" s="23"/>
      <c r="H405" s="24" t="e">
        <f>'Cost Input'!$F405*'Cost Input'!$G405</f>
        <v>#N/A</v>
      </c>
      <c r="I405" s="23"/>
      <c r="J405" s="24" t="e">
        <f>'Cost Input'!$F405*'Cost Input'!$I405</f>
        <v>#N/A</v>
      </c>
      <c r="K405" s="25">
        <f>'Cost Input'!$G405+'Cost Input'!$I405</f>
        <v>0</v>
      </c>
      <c r="L405" s="26" t="e">
        <f>'Cost Input'!$H405+'Cost Input'!$J405</f>
        <v>#N/A</v>
      </c>
      <c r="M405" s="27"/>
      <c r="N405" s="27"/>
      <c r="O405" s="28">
        <f>'Cost Input'!$M405+'Cost Input'!$N405</f>
        <v>0</v>
      </c>
      <c r="P405" s="29"/>
      <c r="Q405" s="29"/>
      <c r="R405" s="1"/>
      <c r="S405" s="1"/>
      <c r="T405" s="1"/>
      <c r="U405" s="1"/>
      <c r="V405" s="1"/>
      <c r="W405" s="1"/>
      <c r="X405" s="1"/>
      <c r="Y405" s="1"/>
      <c r="Z405" s="1"/>
    </row>
    <row r="406" spans="1:26" ht="14.25" customHeight="1">
      <c r="A406" s="20"/>
      <c r="B406" s="21"/>
      <c r="C406" s="21"/>
      <c r="D406" s="22"/>
      <c r="E406" s="21"/>
      <c r="F406" s="162" t="e" cm="1">
        <f t="array" ref="F406">_xlfn.IFS(D406="Tech Bachelor - Still to be hired",5700,D406="Master - Still to be hired",8000,D406="Master in Eng - Still to be hired",8700,D406="PhD - Still to be hired",10500,D406="Tech Bachelor",5700,D406="Master",8000,D406="Master in Eng",8700,D406="PhD",10500)</f>
        <v>#N/A</v>
      </c>
      <c r="G406" s="23"/>
      <c r="H406" s="24" t="e">
        <f>'Cost Input'!$F406*'Cost Input'!$G406</f>
        <v>#N/A</v>
      </c>
      <c r="I406" s="23"/>
      <c r="J406" s="24" t="e">
        <f>'Cost Input'!$F406*'Cost Input'!$I406</f>
        <v>#N/A</v>
      </c>
      <c r="K406" s="25">
        <f>'Cost Input'!$G406+'Cost Input'!$I406</f>
        <v>0</v>
      </c>
      <c r="L406" s="26" t="e">
        <f>'Cost Input'!$H406+'Cost Input'!$J406</f>
        <v>#N/A</v>
      </c>
      <c r="M406" s="27"/>
      <c r="N406" s="27"/>
      <c r="O406" s="28">
        <f>'Cost Input'!$M406+'Cost Input'!$N406</f>
        <v>0</v>
      </c>
      <c r="P406" s="29"/>
      <c r="Q406" s="29"/>
      <c r="R406" s="1"/>
      <c r="S406" s="1"/>
      <c r="T406" s="1"/>
      <c r="U406" s="1"/>
      <c r="V406" s="1"/>
      <c r="W406" s="1"/>
      <c r="X406" s="1"/>
      <c r="Y406" s="1"/>
      <c r="Z406" s="1"/>
    </row>
    <row r="407" spans="1:26" ht="14.25" customHeight="1">
      <c r="A407" s="20"/>
      <c r="B407" s="21"/>
      <c r="C407" s="21"/>
      <c r="D407" s="22"/>
      <c r="E407" s="21"/>
      <c r="F407" s="162" t="e" cm="1">
        <f t="array" ref="F407">_xlfn.IFS(D407="Tech Bachelor - Still to be hired",5700,D407="Master - Still to be hired",8000,D407="Master in Eng - Still to be hired",8700,D407="PhD - Still to be hired",10500,D407="Tech Bachelor",5700,D407="Master",8000,D407="Master in Eng",8700,D407="PhD",10500)</f>
        <v>#N/A</v>
      </c>
      <c r="G407" s="23"/>
      <c r="H407" s="24" t="e">
        <f>'Cost Input'!$F407*'Cost Input'!$G407</f>
        <v>#N/A</v>
      </c>
      <c r="I407" s="23"/>
      <c r="J407" s="24" t="e">
        <f>'Cost Input'!$F407*'Cost Input'!$I407</f>
        <v>#N/A</v>
      </c>
      <c r="K407" s="25">
        <f>'Cost Input'!$G407+'Cost Input'!$I407</f>
        <v>0</v>
      </c>
      <c r="L407" s="26" t="e">
        <f>'Cost Input'!$H407+'Cost Input'!$J407</f>
        <v>#N/A</v>
      </c>
      <c r="M407" s="27"/>
      <c r="N407" s="27"/>
      <c r="O407" s="28">
        <f>'Cost Input'!$M407+'Cost Input'!$N407</f>
        <v>0</v>
      </c>
      <c r="P407" s="29"/>
      <c r="Q407" s="29"/>
      <c r="R407" s="1"/>
      <c r="S407" s="1"/>
      <c r="T407" s="1"/>
      <c r="U407" s="1"/>
      <c r="V407" s="1"/>
      <c r="W407" s="1"/>
      <c r="X407" s="1"/>
      <c r="Y407" s="1"/>
      <c r="Z407" s="1"/>
    </row>
    <row r="408" spans="1:26" ht="14.25" customHeight="1">
      <c r="A408" s="20"/>
      <c r="B408" s="21"/>
      <c r="C408" s="21"/>
      <c r="D408" s="22"/>
      <c r="E408" s="21"/>
      <c r="F408" s="162" t="e" cm="1">
        <f t="array" ref="F408">_xlfn.IFS(D408="Tech Bachelor - Still to be hired",5700,D408="Master - Still to be hired",8000,D408="Master in Eng - Still to be hired",8700,D408="PhD - Still to be hired",10500,D408="Tech Bachelor",5700,D408="Master",8000,D408="Master in Eng",8700,D408="PhD",10500)</f>
        <v>#N/A</v>
      </c>
      <c r="G408" s="23"/>
      <c r="H408" s="24" t="e">
        <f>'Cost Input'!$F408*'Cost Input'!$G408</f>
        <v>#N/A</v>
      </c>
      <c r="I408" s="23"/>
      <c r="J408" s="24" t="e">
        <f>'Cost Input'!$F408*'Cost Input'!$I408</f>
        <v>#N/A</v>
      </c>
      <c r="K408" s="25">
        <f>'Cost Input'!$G408+'Cost Input'!$I408</f>
        <v>0</v>
      </c>
      <c r="L408" s="26" t="e">
        <f>'Cost Input'!$H408+'Cost Input'!$J408</f>
        <v>#N/A</v>
      </c>
      <c r="M408" s="27"/>
      <c r="N408" s="27"/>
      <c r="O408" s="28">
        <f>'Cost Input'!$M408+'Cost Input'!$N408</f>
        <v>0</v>
      </c>
      <c r="P408" s="29"/>
      <c r="Q408" s="29"/>
      <c r="R408" s="1"/>
      <c r="S408" s="1"/>
      <c r="T408" s="1"/>
      <c r="U408" s="1"/>
      <c r="V408" s="1"/>
      <c r="W408" s="1"/>
      <c r="X408" s="1"/>
      <c r="Y408" s="1"/>
      <c r="Z408" s="1"/>
    </row>
    <row r="409" spans="1:26" ht="14.25" customHeight="1">
      <c r="A409" s="20"/>
      <c r="B409" s="21"/>
      <c r="C409" s="21"/>
      <c r="D409" s="22"/>
      <c r="E409" s="21"/>
      <c r="F409" s="162" t="e" cm="1">
        <f t="array" ref="F409">_xlfn.IFS(D409="Tech Bachelor - Still to be hired",5700,D409="Master - Still to be hired",8000,D409="Master in Eng - Still to be hired",8700,D409="PhD - Still to be hired",10500,D409="Tech Bachelor",5700,D409="Master",8000,D409="Master in Eng",8700,D409="PhD",10500)</f>
        <v>#N/A</v>
      </c>
      <c r="G409" s="23"/>
      <c r="H409" s="24" t="e">
        <f>'Cost Input'!$F409*'Cost Input'!$G409</f>
        <v>#N/A</v>
      </c>
      <c r="I409" s="23"/>
      <c r="J409" s="24" t="e">
        <f>'Cost Input'!$F409*'Cost Input'!$I409</f>
        <v>#N/A</v>
      </c>
      <c r="K409" s="25">
        <f>'Cost Input'!$G409+'Cost Input'!$I409</f>
        <v>0</v>
      </c>
      <c r="L409" s="26" t="e">
        <f>'Cost Input'!$H409+'Cost Input'!$J409</f>
        <v>#N/A</v>
      </c>
      <c r="M409" s="27"/>
      <c r="N409" s="27"/>
      <c r="O409" s="28">
        <f>'Cost Input'!$M409+'Cost Input'!$N409</f>
        <v>0</v>
      </c>
      <c r="P409" s="29"/>
      <c r="Q409" s="29"/>
      <c r="R409" s="1"/>
      <c r="S409" s="1"/>
      <c r="T409" s="1"/>
      <c r="U409" s="1"/>
      <c r="V409" s="1"/>
      <c r="W409" s="1"/>
      <c r="X409" s="1"/>
      <c r="Y409" s="1"/>
      <c r="Z409" s="1"/>
    </row>
    <row r="410" spans="1:26" ht="14.25" customHeight="1">
      <c r="A410" s="20"/>
      <c r="B410" s="21"/>
      <c r="C410" s="21"/>
      <c r="D410" s="22"/>
      <c r="E410" s="21"/>
      <c r="F410" s="162" t="e" cm="1">
        <f t="array" ref="F410">_xlfn.IFS(D410="Tech Bachelor - Still to be hired",5700,D410="Master - Still to be hired",8000,D410="Master in Eng - Still to be hired",8700,D410="PhD - Still to be hired",10500,D410="Tech Bachelor",5700,D410="Master",8000,D410="Master in Eng",8700,D410="PhD",10500)</f>
        <v>#N/A</v>
      </c>
      <c r="G410" s="23"/>
      <c r="H410" s="24" t="e">
        <f>'Cost Input'!$F410*'Cost Input'!$G410</f>
        <v>#N/A</v>
      </c>
      <c r="I410" s="23"/>
      <c r="J410" s="24" t="e">
        <f>'Cost Input'!$F410*'Cost Input'!$I410</f>
        <v>#N/A</v>
      </c>
      <c r="K410" s="25">
        <f>'Cost Input'!$G410+'Cost Input'!$I410</f>
        <v>0</v>
      </c>
      <c r="L410" s="26" t="e">
        <f>'Cost Input'!$H410+'Cost Input'!$J410</f>
        <v>#N/A</v>
      </c>
      <c r="M410" s="27"/>
      <c r="N410" s="27"/>
      <c r="O410" s="28">
        <f>'Cost Input'!$M410+'Cost Input'!$N410</f>
        <v>0</v>
      </c>
      <c r="P410" s="29"/>
      <c r="Q410" s="29"/>
      <c r="R410" s="1"/>
      <c r="S410" s="1"/>
      <c r="T410" s="1"/>
      <c r="U410" s="1"/>
      <c r="V410" s="1"/>
      <c r="W410" s="1"/>
      <c r="X410" s="1"/>
      <c r="Y410" s="1"/>
      <c r="Z410" s="1"/>
    </row>
    <row r="411" spans="1:26" ht="14.25" customHeight="1">
      <c r="A411" s="20"/>
      <c r="B411" s="21"/>
      <c r="C411" s="21"/>
      <c r="D411" s="22"/>
      <c r="E411" s="21"/>
      <c r="F411" s="162" t="e" cm="1">
        <f t="array" ref="F411">_xlfn.IFS(D411="Tech Bachelor - Still to be hired",5700,D411="Master - Still to be hired",8000,D411="Master in Eng - Still to be hired",8700,D411="PhD - Still to be hired",10500,D411="Tech Bachelor",5700,D411="Master",8000,D411="Master in Eng",8700,D411="PhD",10500)</f>
        <v>#N/A</v>
      </c>
      <c r="G411" s="23"/>
      <c r="H411" s="24" t="e">
        <f>'Cost Input'!$F411*'Cost Input'!$G411</f>
        <v>#N/A</v>
      </c>
      <c r="I411" s="23"/>
      <c r="J411" s="24" t="e">
        <f>'Cost Input'!$F411*'Cost Input'!$I411</f>
        <v>#N/A</v>
      </c>
      <c r="K411" s="25">
        <f>'Cost Input'!$G411+'Cost Input'!$I411</f>
        <v>0</v>
      </c>
      <c r="L411" s="26" t="e">
        <f>'Cost Input'!$H411+'Cost Input'!$J411</f>
        <v>#N/A</v>
      </c>
      <c r="M411" s="27"/>
      <c r="N411" s="27"/>
      <c r="O411" s="28">
        <f>'Cost Input'!$M411+'Cost Input'!$N411</f>
        <v>0</v>
      </c>
      <c r="P411" s="29"/>
      <c r="Q411" s="29"/>
      <c r="R411" s="1"/>
      <c r="S411" s="1"/>
      <c r="T411" s="1"/>
      <c r="U411" s="1"/>
      <c r="V411" s="1"/>
      <c r="W411" s="1"/>
      <c r="X411" s="1"/>
      <c r="Y411" s="1"/>
      <c r="Z411" s="1"/>
    </row>
    <row r="412" spans="1:26" ht="14.25" customHeight="1">
      <c r="A412" s="20"/>
      <c r="B412" s="21"/>
      <c r="C412" s="21"/>
      <c r="D412" s="22"/>
      <c r="E412" s="21"/>
      <c r="F412" s="162" t="e" cm="1">
        <f t="array" ref="F412">_xlfn.IFS(D412="Tech Bachelor - Still to be hired",5700,D412="Master - Still to be hired",8000,D412="Master in Eng - Still to be hired",8700,D412="PhD - Still to be hired",10500,D412="Tech Bachelor",5700,D412="Master",8000,D412="Master in Eng",8700,D412="PhD",10500)</f>
        <v>#N/A</v>
      </c>
      <c r="G412" s="23"/>
      <c r="H412" s="24" t="e">
        <f>'Cost Input'!$F412*'Cost Input'!$G412</f>
        <v>#N/A</v>
      </c>
      <c r="I412" s="23"/>
      <c r="J412" s="24" t="e">
        <f>'Cost Input'!$F412*'Cost Input'!$I412</f>
        <v>#N/A</v>
      </c>
      <c r="K412" s="25">
        <f>'Cost Input'!$G412+'Cost Input'!$I412</f>
        <v>0</v>
      </c>
      <c r="L412" s="26" t="e">
        <f>'Cost Input'!$H412+'Cost Input'!$J412</f>
        <v>#N/A</v>
      </c>
      <c r="M412" s="27"/>
      <c r="N412" s="27"/>
      <c r="O412" s="28">
        <f>'Cost Input'!$M412+'Cost Input'!$N412</f>
        <v>0</v>
      </c>
      <c r="P412" s="29"/>
      <c r="Q412" s="29"/>
      <c r="R412" s="1"/>
      <c r="S412" s="1"/>
      <c r="T412" s="1"/>
      <c r="U412" s="1"/>
      <c r="V412" s="1"/>
      <c r="W412" s="1"/>
      <c r="X412" s="1"/>
      <c r="Y412" s="1"/>
      <c r="Z412" s="1"/>
    </row>
    <row r="413" spans="1:26" ht="14.25" customHeight="1">
      <c r="A413" s="20"/>
      <c r="B413" s="21"/>
      <c r="C413" s="21"/>
      <c r="D413" s="22"/>
      <c r="E413" s="21"/>
      <c r="F413" s="162" t="e" cm="1">
        <f t="array" ref="F413">_xlfn.IFS(D413="Tech Bachelor - Still to be hired",5700,D413="Master - Still to be hired",8000,D413="Master in Eng - Still to be hired",8700,D413="PhD - Still to be hired",10500,D413="Tech Bachelor",5700,D413="Master",8000,D413="Master in Eng",8700,D413="PhD",10500)</f>
        <v>#N/A</v>
      </c>
      <c r="G413" s="23"/>
      <c r="H413" s="24" t="e">
        <f>'Cost Input'!$F413*'Cost Input'!$G413</f>
        <v>#N/A</v>
      </c>
      <c r="I413" s="23"/>
      <c r="J413" s="24" t="e">
        <f>'Cost Input'!$F413*'Cost Input'!$I413</f>
        <v>#N/A</v>
      </c>
      <c r="K413" s="25">
        <f>'Cost Input'!$G413+'Cost Input'!$I413</f>
        <v>0</v>
      </c>
      <c r="L413" s="26" t="e">
        <f>'Cost Input'!$H413+'Cost Input'!$J413</f>
        <v>#N/A</v>
      </c>
      <c r="M413" s="27"/>
      <c r="N413" s="27"/>
      <c r="O413" s="28">
        <f>'Cost Input'!$M413+'Cost Input'!$N413</f>
        <v>0</v>
      </c>
      <c r="P413" s="29"/>
      <c r="Q413" s="29"/>
      <c r="R413" s="1"/>
      <c r="S413" s="1"/>
      <c r="T413" s="1"/>
      <c r="U413" s="1"/>
      <c r="V413" s="1"/>
      <c r="W413" s="1"/>
      <c r="X413" s="1"/>
      <c r="Y413" s="1"/>
      <c r="Z413" s="1"/>
    </row>
    <row r="414" spans="1:26" ht="14.25" customHeight="1">
      <c r="A414" s="20"/>
      <c r="B414" s="21"/>
      <c r="C414" s="21"/>
      <c r="D414" s="22"/>
      <c r="E414" s="21"/>
      <c r="F414" s="162" t="e" cm="1">
        <f t="array" ref="F414">_xlfn.IFS(D414="Tech Bachelor - Still to be hired",5700,D414="Master - Still to be hired",8000,D414="Master in Eng - Still to be hired",8700,D414="PhD - Still to be hired",10500,D414="Tech Bachelor",5700,D414="Master",8000,D414="Master in Eng",8700,D414="PhD",10500)</f>
        <v>#N/A</v>
      </c>
      <c r="G414" s="23"/>
      <c r="H414" s="24" t="e">
        <f>'Cost Input'!$F414*'Cost Input'!$G414</f>
        <v>#N/A</v>
      </c>
      <c r="I414" s="23"/>
      <c r="J414" s="24" t="e">
        <f>'Cost Input'!$F414*'Cost Input'!$I414</f>
        <v>#N/A</v>
      </c>
      <c r="K414" s="25">
        <f>'Cost Input'!$G414+'Cost Input'!$I414</f>
        <v>0</v>
      </c>
      <c r="L414" s="26" t="e">
        <f>'Cost Input'!$H414+'Cost Input'!$J414</f>
        <v>#N/A</v>
      </c>
      <c r="M414" s="27"/>
      <c r="N414" s="27"/>
      <c r="O414" s="28">
        <f>'Cost Input'!$M414+'Cost Input'!$N414</f>
        <v>0</v>
      </c>
      <c r="P414" s="29"/>
      <c r="Q414" s="29"/>
      <c r="R414" s="1"/>
      <c r="S414" s="1"/>
      <c r="T414" s="1"/>
      <c r="U414" s="1"/>
      <c r="V414" s="1"/>
      <c r="W414" s="1"/>
      <c r="X414" s="1"/>
      <c r="Y414" s="1"/>
      <c r="Z414" s="1"/>
    </row>
    <row r="415" spans="1:26" ht="14.25" customHeight="1">
      <c r="A415" s="20"/>
      <c r="B415" s="21"/>
      <c r="C415" s="21"/>
      <c r="D415" s="22"/>
      <c r="E415" s="21"/>
      <c r="F415" s="162" t="e" cm="1">
        <f t="array" ref="F415">_xlfn.IFS(D415="Tech Bachelor - Still to be hired",5700,D415="Master - Still to be hired",8000,D415="Master in Eng - Still to be hired",8700,D415="PhD - Still to be hired",10500,D415="Tech Bachelor",5700,D415="Master",8000,D415="Master in Eng",8700,D415="PhD",10500)</f>
        <v>#N/A</v>
      </c>
      <c r="G415" s="23"/>
      <c r="H415" s="24" t="e">
        <f>'Cost Input'!$F415*'Cost Input'!$G415</f>
        <v>#N/A</v>
      </c>
      <c r="I415" s="23"/>
      <c r="J415" s="24" t="e">
        <f>'Cost Input'!$F415*'Cost Input'!$I415</f>
        <v>#N/A</v>
      </c>
      <c r="K415" s="25">
        <f>'Cost Input'!$G415+'Cost Input'!$I415</f>
        <v>0</v>
      </c>
      <c r="L415" s="26" t="e">
        <f>'Cost Input'!$H415+'Cost Input'!$J415</f>
        <v>#N/A</v>
      </c>
      <c r="M415" s="27"/>
      <c r="N415" s="27"/>
      <c r="O415" s="28">
        <f>'Cost Input'!$M415+'Cost Input'!$N415</f>
        <v>0</v>
      </c>
      <c r="P415" s="29"/>
      <c r="Q415" s="29"/>
      <c r="R415" s="1"/>
      <c r="S415" s="1"/>
      <c r="T415" s="1"/>
      <c r="U415" s="1"/>
      <c r="V415" s="1"/>
      <c r="W415" s="1"/>
      <c r="X415" s="1"/>
      <c r="Y415" s="1"/>
      <c r="Z415" s="1"/>
    </row>
    <row r="416" spans="1:26" ht="14.25" customHeight="1">
      <c r="A416" s="20"/>
      <c r="B416" s="21"/>
      <c r="C416" s="21"/>
      <c r="D416" s="22"/>
      <c r="E416" s="21"/>
      <c r="F416" s="162" t="e" cm="1">
        <f t="array" ref="F416">_xlfn.IFS(D416="Tech Bachelor - Still to be hired",5700,D416="Master - Still to be hired",8000,D416="Master in Eng - Still to be hired",8700,D416="PhD - Still to be hired",10500,D416="Tech Bachelor",5700,D416="Master",8000,D416="Master in Eng",8700,D416="PhD",10500)</f>
        <v>#N/A</v>
      </c>
      <c r="G416" s="23"/>
      <c r="H416" s="24" t="e">
        <f>'Cost Input'!$F416*'Cost Input'!$G416</f>
        <v>#N/A</v>
      </c>
      <c r="I416" s="23"/>
      <c r="J416" s="24" t="e">
        <f>'Cost Input'!$F416*'Cost Input'!$I416</f>
        <v>#N/A</v>
      </c>
      <c r="K416" s="25">
        <f>'Cost Input'!$G416+'Cost Input'!$I416</f>
        <v>0</v>
      </c>
      <c r="L416" s="26" t="e">
        <f>'Cost Input'!$H416+'Cost Input'!$J416</f>
        <v>#N/A</v>
      </c>
      <c r="M416" s="27"/>
      <c r="N416" s="27"/>
      <c r="O416" s="28">
        <f>'Cost Input'!$M416+'Cost Input'!$N416</f>
        <v>0</v>
      </c>
      <c r="P416" s="29"/>
      <c r="Q416" s="29"/>
      <c r="R416" s="1"/>
      <c r="S416" s="1"/>
      <c r="T416" s="1"/>
      <c r="U416" s="1"/>
      <c r="V416" s="1"/>
      <c r="W416" s="1"/>
      <c r="X416" s="1"/>
      <c r="Y416" s="1"/>
      <c r="Z416" s="1"/>
    </row>
    <row r="417" spans="1:26" ht="14.25" customHeight="1">
      <c r="A417" s="20"/>
      <c r="B417" s="21"/>
      <c r="C417" s="21"/>
      <c r="D417" s="22"/>
      <c r="E417" s="21"/>
      <c r="F417" s="162" t="e" cm="1">
        <f t="array" ref="F417">_xlfn.IFS(D417="Tech Bachelor - Still to be hired",5700,D417="Master - Still to be hired",8000,D417="Master in Eng - Still to be hired",8700,D417="PhD - Still to be hired",10500,D417="Tech Bachelor",5700,D417="Master",8000,D417="Master in Eng",8700,D417="PhD",10500)</f>
        <v>#N/A</v>
      </c>
      <c r="G417" s="23"/>
      <c r="H417" s="24" t="e">
        <f>'Cost Input'!$F417*'Cost Input'!$G417</f>
        <v>#N/A</v>
      </c>
      <c r="I417" s="23"/>
      <c r="J417" s="24" t="e">
        <f>'Cost Input'!$F417*'Cost Input'!$I417</f>
        <v>#N/A</v>
      </c>
      <c r="K417" s="25">
        <f>'Cost Input'!$G417+'Cost Input'!$I417</f>
        <v>0</v>
      </c>
      <c r="L417" s="26" t="e">
        <f>'Cost Input'!$H417+'Cost Input'!$J417</f>
        <v>#N/A</v>
      </c>
      <c r="M417" s="27"/>
      <c r="N417" s="27"/>
      <c r="O417" s="28">
        <f>'Cost Input'!$M417+'Cost Input'!$N417</f>
        <v>0</v>
      </c>
      <c r="P417" s="29"/>
      <c r="Q417" s="29"/>
      <c r="R417" s="1"/>
      <c r="S417" s="1"/>
      <c r="T417" s="1"/>
      <c r="U417" s="1"/>
      <c r="V417" s="1"/>
      <c r="W417" s="1"/>
      <c r="X417" s="1"/>
      <c r="Y417" s="1"/>
      <c r="Z417" s="1"/>
    </row>
    <row r="418" spans="1:26" ht="14.25" customHeight="1">
      <c r="A418" s="20"/>
      <c r="B418" s="21"/>
      <c r="C418" s="21"/>
      <c r="D418" s="22"/>
      <c r="E418" s="21"/>
      <c r="F418" s="162" t="e" cm="1">
        <f t="array" ref="F418">_xlfn.IFS(D418="Tech Bachelor - Still to be hired",5700,D418="Master - Still to be hired",8000,D418="Master in Eng - Still to be hired",8700,D418="PhD - Still to be hired",10500,D418="Tech Bachelor",5700,D418="Master",8000,D418="Master in Eng",8700,D418="PhD",10500)</f>
        <v>#N/A</v>
      </c>
      <c r="G418" s="23"/>
      <c r="H418" s="24" t="e">
        <f>'Cost Input'!$F418*'Cost Input'!$G418</f>
        <v>#N/A</v>
      </c>
      <c r="I418" s="23"/>
      <c r="J418" s="24" t="e">
        <f>'Cost Input'!$F418*'Cost Input'!$I418</f>
        <v>#N/A</v>
      </c>
      <c r="K418" s="25">
        <f>'Cost Input'!$G418+'Cost Input'!$I418</f>
        <v>0</v>
      </c>
      <c r="L418" s="26" t="e">
        <f>'Cost Input'!$H418+'Cost Input'!$J418</f>
        <v>#N/A</v>
      </c>
      <c r="M418" s="27"/>
      <c r="N418" s="27"/>
      <c r="O418" s="28">
        <f>'Cost Input'!$M418+'Cost Input'!$N418</f>
        <v>0</v>
      </c>
      <c r="P418" s="29"/>
      <c r="Q418" s="29"/>
      <c r="R418" s="1"/>
      <c r="S418" s="1"/>
      <c r="T418" s="1"/>
      <c r="U418" s="1"/>
      <c r="V418" s="1"/>
      <c r="W418" s="1"/>
      <c r="X418" s="1"/>
      <c r="Y418" s="1"/>
      <c r="Z418" s="1"/>
    </row>
    <row r="419" spans="1:26" ht="14.25" customHeight="1">
      <c r="A419" s="20"/>
      <c r="B419" s="21"/>
      <c r="C419" s="21"/>
      <c r="D419" s="22"/>
      <c r="E419" s="21"/>
      <c r="F419" s="162" t="e" cm="1">
        <f t="array" ref="F419">_xlfn.IFS(D419="Tech Bachelor - Still to be hired",5700,D419="Master - Still to be hired",8000,D419="Master in Eng - Still to be hired",8700,D419="PhD - Still to be hired",10500,D419="Tech Bachelor",5700,D419="Master",8000,D419="Master in Eng",8700,D419="PhD",10500)</f>
        <v>#N/A</v>
      </c>
      <c r="G419" s="23"/>
      <c r="H419" s="24" t="e">
        <f>'Cost Input'!$F419*'Cost Input'!$G419</f>
        <v>#N/A</v>
      </c>
      <c r="I419" s="23"/>
      <c r="J419" s="24" t="e">
        <f>'Cost Input'!$F419*'Cost Input'!$I419</f>
        <v>#N/A</v>
      </c>
      <c r="K419" s="25">
        <f>'Cost Input'!$G419+'Cost Input'!$I419</f>
        <v>0</v>
      </c>
      <c r="L419" s="26" t="e">
        <f>'Cost Input'!$H419+'Cost Input'!$J419</f>
        <v>#N/A</v>
      </c>
      <c r="M419" s="27"/>
      <c r="N419" s="27"/>
      <c r="O419" s="28">
        <f>'Cost Input'!$M419+'Cost Input'!$N419</f>
        <v>0</v>
      </c>
      <c r="P419" s="29"/>
      <c r="Q419" s="29"/>
      <c r="R419" s="1"/>
      <c r="S419" s="1"/>
      <c r="T419" s="1"/>
      <c r="U419" s="1"/>
      <c r="V419" s="1"/>
      <c r="W419" s="1"/>
      <c r="X419" s="1"/>
      <c r="Y419" s="1"/>
      <c r="Z419" s="1"/>
    </row>
    <row r="420" spans="1:26" ht="14.25" customHeight="1">
      <c r="A420" s="20"/>
      <c r="B420" s="21"/>
      <c r="C420" s="21"/>
      <c r="D420" s="22"/>
      <c r="E420" s="21"/>
      <c r="F420" s="162" t="e" cm="1">
        <f t="array" ref="F420">_xlfn.IFS(D420="Tech Bachelor - Still to be hired",5700,D420="Master - Still to be hired",8000,D420="Master in Eng - Still to be hired",8700,D420="PhD - Still to be hired",10500,D420="Tech Bachelor",5700,D420="Master",8000,D420="Master in Eng",8700,D420="PhD",10500)</f>
        <v>#N/A</v>
      </c>
      <c r="G420" s="23"/>
      <c r="H420" s="24" t="e">
        <f>'Cost Input'!$F420*'Cost Input'!$G420</f>
        <v>#N/A</v>
      </c>
      <c r="I420" s="23"/>
      <c r="J420" s="24" t="e">
        <f>'Cost Input'!$F420*'Cost Input'!$I420</f>
        <v>#N/A</v>
      </c>
      <c r="K420" s="25">
        <f>'Cost Input'!$G420+'Cost Input'!$I420</f>
        <v>0</v>
      </c>
      <c r="L420" s="26" t="e">
        <f>'Cost Input'!$H420+'Cost Input'!$J420</f>
        <v>#N/A</v>
      </c>
      <c r="M420" s="27"/>
      <c r="N420" s="27"/>
      <c r="O420" s="28">
        <f>'Cost Input'!$M420+'Cost Input'!$N420</f>
        <v>0</v>
      </c>
      <c r="P420" s="29"/>
      <c r="Q420" s="29"/>
      <c r="R420" s="1"/>
      <c r="S420" s="1"/>
      <c r="T420" s="1"/>
      <c r="U420" s="1"/>
      <c r="V420" s="1"/>
      <c r="W420" s="1"/>
      <c r="X420" s="1"/>
      <c r="Y420" s="1"/>
      <c r="Z420" s="1"/>
    </row>
    <row r="421" spans="1:26" ht="14.25" customHeight="1">
      <c r="A421" s="20"/>
      <c r="B421" s="21"/>
      <c r="C421" s="21"/>
      <c r="D421" s="22"/>
      <c r="E421" s="21"/>
      <c r="F421" s="162" t="e" cm="1">
        <f t="array" ref="F421">_xlfn.IFS(D421="Tech Bachelor - Still to be hired",5700,D421="Master - Still to be hired",8000,D421="Master in Eng - Still to be hired",8700,D421="PhD - Still to be hired",10500,D421="Tech Bachelor",5700,D421="Master",8000,D421="Master in Eng",8700,D421="PhD",10500)</f>
        <v>#N/A</v>
      </c>
      <c r="G421" s="23"/>
      <c r="H421" s="24" t="e">
        <f>'Cost Input'!$F421*'Cost Input'!$G421</f>
        <v>#N/A</v>
      </c>
      <c r="I421" s="23"/>
      <c r="J421" s="24" t="e">
        <f>'Cost Input'!$F421*'Cost Input'!$I421</f>
        <v>#N/A</v>
      </c>
      <c r="K421" s="25">
        <f>'Cost Input'!$G421+'Cost Input'!$I421</f>
        <v>0</v>
      </c>
      <c r="L421" s="26" t="e">
        <f>'Cost Input'!$H421+'Cost Input'!$J421</f>
        <v>#N/A</v>
      </c>
      <c r="M421" s="27"/>
      <c r="N421" s="27"/>
      <c r="O421" s="28">
        <f>'Cost Input'!$M421+'Cost Input'!$N421</f>
        <v>0</v>
      </c>
      <c r="P421" s="29"/>
      <c r="Q421" s="29"/>
      <c r="R421" s="1"/>
      <c r="S421" s="1"/>
      <c r="T421" s="1"/>
      <c r="U421" s="1"/>
      <c r="V421" s="1"/>
      <c r="W421" s="1"/>
      <c r="X421" s="1"/>
      <c r="Y421" s="1"/>
      <c r="Z421" s="1"/>
    </row>
    <row r="422" spans="1:26" ht="14.25" customHeight="1">
      <c r="A422" s="20"/>
      <c r="B422" s="21"/>
      <c r="C422" s="21"/>
      <c r="D422" s="22"/>
      <c r="E422" s="21"/>
      <c r="F422" s="162" t="e" cm="1">
        <f t="array" ref="F422">_xlfn.IFS(D422="Tech Bachelor - Still to be hired",5700,D422="Master - Still to be hired",8000,D422="Master in Eng - Still to be hired",8700,D422="PhD - Still to be hired",10500,D422="Tech Bachelor",5700,D422="Master",8000,D422="Master in Eng",8700,D422="PhD",10500)</f>
        <v>#N/A</v>
      </c>
      <c r="G422" s="23"/>
      <c r="H422" s="24" t="e">
        <f>'Cost Input'!$F422*'Cost Input'!$G422</f>
        <v>#N/A</v>
      </c>
      <c r="I422" s="23"/>
      <c r="J422" s="24" t="e">
        <f>'Cost Input'!$F422*'Cost Input'!$I422</f>
        <v>#N/A</v>
      </c>
      <c r="K422" s="25">
        <f>'Cost Input'!$G422+'Cost Input'!$I422</f>
        <v>0</v>
      </c>
      <c r="L422" s="26" t="e">
        <f>'Cost Input'!$H422+'Cost Input'!$J422</f>
        <v>#N/A</v>
      </c>
      <c r="M422" s="27"/>
      <c r="N422" s="27"/>
      <c r="O422" s="28">
        <f>'Cost Input'!$M422+'Cost Input'!$N422</f>
        <v>0</v>
      </c>
      <c r="P422" s="29"/>
      <c r="Q422" s="29"/>
      <c r="R422" s="1"/>
      <c r="S422" s="1"/>
      <c r="T422" s="1"/>
      <c r="U422" s="1"/>
      <c r="V422" s="1"/>
      <c r="W422" s="1"/>
      <c r="X422" s="1"/>
      <c r="Y422" s="1"/>
      <c r="Z422" s="1"/>
    </row>
    <row r="423" spans="1:26" ht="14.25" customHeight="1">
      <c r="A423" s="20"/>
      <c r="B423" s="21"/>
      <c r="C423" s="21"/>
      <c r="D423" s="22"/>
      <c r="E423" s="21"/>
      <c r="F423" s="162" t="e" cm="1">
        <f t="array" ref="F423">_xlfn.IFS(D423="Tech Bachelor - Still to be hired",5700,D423="Master - Still to be hired",8000,D423="Master in Eng - Still to be hired",8700,D423="PhD - Still to be hired",10500,D423="Tech Bachelor",5700,D423="Master",8000,D423="Master in Eng",8700,D423="PhD",10500)</f>
        <v>#N/A</v>
      </c>
      <c r="G423" s="23"/>
      <c r="H423" s="24" t="e">
        <f>'Cost Input'!$F423*'Cost Input'!$G423</f>
        <v>#N/A</v>
      </c>
      <c r="I423" s="23"/>
      <c r="J423" s="24" t="e">
        <f>'Cost Input'!$F423*'Cost Input'!$I423</f>
        <v>#N/A</v>
      </c>
      <c r="K423" s="25">
        <f>'Cost Input'!$G423+'Cost Input'!$I423</f>
        <v>0</v>
      </c>
      <c r="L423" s="26" t="e">
        <f>'Cost Input'!$H423+'Cost Input'!$J423</f>
        <v>#N/A</v>
      </c>
      <c r="M423" s="27"/>
      <c r="N423" s="27"/>
      <c r="O423" s="28">
        <f>'Cost Input'!$M423+'Cost Input'!$N423</f>
        <v>0</v>
      </c>
      <c r="P423" s="29"/>
      <c r="Q423" s="29"/>
      <c r="R423" s="1"/>
      <c r="S423" s="1"/>
      <c r="T423" s="1"/>
      <c r="U423" s="1"/>
      <c r="V423" s="1"/>
      <c r="W423" s="1"/>
      <c r="X423" s="1"/>
      <c r="Y423" s="1"/>
      <c r="Z423" s="1"/>
    </row>
    <row r="424" spans="1:26" ht="14.25" customHeight="1">
      <c r="A424" s="20"/>
      <c r="B424" s="21"/>
      <c r="C424" s="21"/>
      <c r="D424" s="22"/>
      <c r="E424" s="21"/>
      <c r="F424" s="162" t="e" cm="1">
        <f t="array" ref="F424">_xlfn.IFS(D424="Tech Bachelor - Still to be hired",5700,D424="Master - Still to be hired",8000,D424="Master in Eng - Still to be hired",8700,D424="PhD - Still to be hired",10500,D424="Tech Bachelor",5700,D424="Master",8000,D424="Master in Eng",8700,D424="PhD",10500)</f>
        <v>#N/A</v>
      </c>
      <c r="G424" s="23"/>
      <c r="H424" s="24" t="e">
        <f>'Cost Input'!$F424*'Cost Input'!$G424</f>
        <v>#N/A</v>
      </c>
      <c r="I424" s="23"/>
      <c r="J424" s="24" t="e">
        <f>'Cost Input'!$F424*'Cost Input'!$I424</f>
        <v>#N/A</v>
      </c>
      <c r="K424" s="25">
        <f>'Cost Input'!$G424+'Cost Input'!$I424</f>
        <v>0</v>
      </c>
      <c r="L424" s="26" t="e">
        <f>'Cost Input'!$H424+'Cost Input'!$J424</f>
        <v>#N/A</v>
      </c>
      <c r="M424" s="27"/>
      <c r="N424" s="27"/>
      <c r="O424" s="28">
        <f>'Cost Input'!$M424+'Cost Input'!$N424</f>
        <v>0</v>
      </c>
      <c r="P424" s="29"/>
      <c r="Q424" s="29"/>
      <c r="R424" s="1"/>
      <c r="S424" s="1"/>
      <c r="T424" s="1"/>
      <c r="U424" s="1"/>
      <c r="V424" s="1"/>
      <c r="W424" s="1"/>
      <c r="X424" s="1"/>
      <c r="Y424" s="1"/>
      <c r="Z424" s="1"/>
    </row>
    <row r="425" spans="1:26" ht="14.25" customHeight="1">
      <c r="A425" s="20"/>
      <c r="B425" s="21"/>
      <c r="C425" s="21"/>
      <c r="D425" s="22"/>
      <c r="E425" s="21"/>
      <c r="F425" s="162" t="e" cm="1">
        <f t="array" ref="F425">_xlfn.IFS(D425="Tech Bachelor - Still to be hired",5700,D425="Master - Still to be hired",8000,D425="Master in Eng - Still to be hired",8700,D425="PhD - Still to be hired",10500,D425="Tech Bachelor",5700,D425="Master",8000,D425="Master in Eng",8700,D425="PhD",10500)</f>
        <v>#N/A</v>
      </c>
      <c r="G425" s="23"/>
      <c r="H425" s="24" t="e">
        <f>'Cost Input'!$F425*'Cost Input'!$G425</f>
        <v>#N/A</v>
      </c>
      <c r="I425" s="23"/>
      <c r="J425" s="24" t="e">
        <f>'Cost Input'!$F425*'Cost Input'!$I425</f>
        <v>#N/A</v>
      </c>
      <c r="K425" s="25">
        <f>'Cost Input'!$G425+'Cost Input'!$I425</f>
        <v>0</v>
      </c>
      <c r="L425" s="26" t="e">
        <f>'Cost Input'!$H425+'Cost Input'!$J425</f>
        <v>#N/A</v>
      </c>
      <c r="M425" s="27"/>
      <c r="N425" s="27"/>
      <c r="O425" s="28">
        <f>'Cost Input'!$M425+'Cost Input'!$N425</f>
        <v>0</v>
      </c>
      <c r="P425" s="29"/>
      <c r="Q425" s="29"/>
      <c r="R425" s="1"/>
      <c r="S425" s="1"/>
      <c r="T425" s="1"/>
      <c r="U425" s="1"/>
      <c r="V425" s="1"/>
      <c r="W425" s="1"/>
      <c r="X425" s="1"/>
      <c r="Y425" s="1"/>
      <c r="Z425" s="1"/>
    </row>
    <row r="426" spans="1:26" ht="14.25" customHeight="1">
      <c r="A426" s="20"/>
      <c r="B426" s="21"/>
      <c r="C426" s="21"/>
      <c r="D426" s="22"/>
      <c r="E426" s="21"/>
      <c r="F426" s="162" t="e" cm="1">
        <f t="array" ref="F426">_xlfn.IFS(D426="Tech Bachelor - Still to be hired",5700,D426="Master - Still to be hired",8000,D426="Master in Eng - Still to be hired",8700,D426="PhD - Still to be hired",10500,D426="Tech Bachelor",5700,D426="Master",8000,D426="Master in Eng",8700,D426="PhD",10500)</f>
        <v>#N/A</v>
      </c>
      <c r="G426" s="23"/>
      <c r="H426" s="24" t="e">
        <f>'Cost Input'!$F426*'Cost Input'!$G426</f>
        <v>#N/A</v>
      </c>
      <c r="I426" s="23"/>
      <c r="J426" s="24" t="e">
        <f>'Cost Input'!$F426*'Cost Input'!$I426</f>
        <v>#N/A</v>
      </c>
      <c r="K426" s="25">
        <f>'Cost Input'!$G426+'Cost Input'!$I426</f>
        <v>0</v>
      </c>
      <c r="L426" s="26" t="e">
        <f>'Cost Input'!$H426+'Cost Input'!$J426</f>
        <v>#N/A</v>
      </c>
      <c r="M426" s="27"/>
      <c r="N426" s="27"/>
      <c r="O426" s="28">
        <f>'Cost Input'!$M426+'Cost Input'!$N426</f>
        <v>0</v>
      </c>
      <c r="P426" s="29"/>
      <c r="Q426" s="29"/>
      <c r="R426" s="1"/>
      <c r="S426" s="1"/>
      <c r="T426" s="1"/>
      <c r="U426" s="1"/>
      <c r="V426" s="1"/>
      <c r="W426" s="1"/>
      <c r="X426" s="1"/>
      <c r="Y426" s="1"/>
      <c r="Z426" s="1"/>
    </row>
    <row r="427" spans="1:26" ht="14.25" customHeight="1">
      <c r="A427" s="20"/>
      <c r="B427" s="21"/>
      <c r="C427" s="21"/>
      <c r="D427" s="22"/>
      <c r="E427" s="21"/>
      <c r="F427" s="162" t="e" cm="1">
        <f t="array" ref="F427">_xlfn.IFS(D427="Tech Bachelor - Still to be hired",5700,D427="Master - Still to be hired",8000,D427="Master in Eng - Still to be hired",8700,D427="PhD - Still to be hired",10500,D427="Tech Bachelor",5700,D427="Master",8000,D427="Master in Eng",8700,D427="PhD",10500)</f>
        <v>#N/A</v>
      </c>
      <c r="G427" s="23"/>
      <c r="H427" s="24" t="e">
        <f>'Cost Input'!$F427*'Cost Input'!$G427</f>
        <v>#N/A</v>
      </c>
      <c r="I427" s="23"/>
      <c r="J427" s="24" t="e">
        <f>'Cost Input'!$F427*'Cost Input'!$I427</f>
        <v>#N/A</v>
      </c>
      <c r="K427" s="25">
        <f>'Cost Input'!$G427+'Cost Input'!$I427</f>
        <v>0</v>
      </c>
      <c r="L427" s="26" t="e">
        <f>'Cost Input'!$H427+'Cost Input'!$J427</f>
        <v>#N/A</v>
      </c>
      <c r="M427" s="27"/>
      <c r="N427" s="27"/>
      <c r="O427" s="28">
        <f>'Cost Input'!$M427+'Cost Input'!$N427</f>
        <v>0</v>
      </c>
      <c r="P427" s="29"/>
      <c r="Q427" s="29"/>
      <c r="R427" s="1"/>
      <c r="S427" s="1"/>
      <c r="T427" s="1"/>
      <c r="U427" s="1"/>
      <c r="V427" s="1"/>
      <c r="W427" s="1"/>
      <c r="X427" s="1"/>
      <c r="Y427" s="1"/>
      <c r="Z427" s="1"/>
    </row>
    <row r="428" spans="1:26" ht="14.25" customHeight="1">
      <c r="A428" s="20"/>
      <c r="B428" s="21"/>
      <c r="C428" s="21"/>
      <c r="D428" s="22"/>
      <c r="E428" s="21"/>
      <c r="F428" s="162" t="e" cm="1">
        <f t="array" ref="F428">_xlfn.IFS(D428="Tech Bachelor - Still to be hired",5700,D428="Master - Still to be hired",8000,D428="Master in Eng - Still to be hired",8700,D428="PhD - Still to be hired",10500,D428="Tech Bachelor",5700,D428="Master",8000,D428="Master in Eng",8700,D428="PhD",10500)</f>
        <v>#N/A</v>
      </c>
      <c r="G428" s="23"/>
      <c r="H428" s="24" t="e">
        <f>'Cost Input'!$F428*'Cost Input'!$G428</f>
        <v>#N/A</v>
      </c>
      <c r="I428" s="23"/>
      <c r="J428" s="24" t="e">
        <f>'Cost Input'!$F428*'Cost Input'!$I428</f>
        <v>#N/A</v>
      </c>
      <c r="K428" s="25">
        <f>'Cost Input'!$G428+'Cost Input'!$I428</f>
        <v>0</v>
      </c>
      <c r="L428" s="26" t="e">
        <f>'Cost Input'!$H428+'Cost Input'!$J428</f>
        <v>#N/A</v>
      </c>
      <c r="M428" s="27"/>
      <c r="N428" s="27"/>
      <c r="O428" s="28">
        <f>'Cost Input'!$M428+'Cost Input'!$N428</f>
        <v>0</v>
      </c>
      <c r="P428" s="29"/>
      <c r="Q428" s="29"/>
      <c r="R428" s="1"/>
      <c r="S428" s="1"/>
      <c r="T428" s="1"/>
      <c r="U428" s="1"/>
      <c r="V428" s="1"/>
      <c r="W428" s="1"/>
      <c r="X428" s="1"/>
      <c r="Y428" s="1"/>
      <c r="Z428" s="1"/>
    </row>
    <row r="429" spans="1:26" ht="14.25" customHeight="1">
      <c r="A429" s="20"/>
      <c r="B429" s="21"/>
      <c r="C429" s="21"/>
      <c r="D429" s="22"/>
      <c r="E429" s="21"/>
      <c r="F429" s="162" t="e" cm="1">
        <f t="array" ref="F429">_xlfn.IFS(D429="Tech Bachelor - Still to be hired",5700,D429="Master - Still to be hired",8000,D429="Master in Eng - Still to be hired",8700,D429="PhD - Still to be hired",10500,D429="Tech Bachelor",5700,D429="Master",8000,D429="Master in Eng",8700,D429="PhD",10500)</f>
        <v>#N/A</v>
      </c>
      <c r="G429" s="23"/>
      <c r="H429" s="24" t="e">
        <f>'Cost Input'!$F429*'Cost Input'!$G429</f>
        <v>#N/A</v>
      </c>
      <c r="I429" s="23"/>
      <c r="J429" s="24" t="e">
        <f>'Cost Input'!$F429*'Cost Input'!$I429</f>
        <v>#N/A</v>
      </c>
      <c r="K429" s="25">
        <f>'Cost Input'!$G429+'Cost Input'!$I429</f>
        <v>0</v>
      </c>
      <c r="L429" s="26" t="e">
        <f>'Cost Input'!$H429+'Cost Input'!$J429</f>
        <v>#N/A</v>
      </c>
      <c r="M429" s="27"/>
      <c r="N429" s="27"/>
      <c r="O429" s="28">
        <f>'Cost Input'!$M429+'Cost Input'!$N429</f>
        <v>0</v>
      </c>
      <c r="P429" s="29"/>
      <c r="Q429" s="29"/>
      <c r="R429" s="1"/>
      <c r="S429" s="1"/>
      <c r="T429" s="1"/>
      <c r="U429" s="1"/>
      <c r="V429" s="1"/>
      <c r="W429" s="1"/>
      <c r="X429" s="1"/>
      <c r="Y429" s="1"/>
      <c r="Z429" s="1"/>
    </row>
    <row r="430" spans="1:26" ht="14.25" customHeight="1">
      <c r="A430" s="20"/>
      <c r="B430" s="21"/>
      <c r="C430" s="21"/>
      <c r="D430" s="22"/>
      <c r="E430" s="21"/>
      <c r="F430" s="162" t="e" cm="1">
        <f t="array" ref="F430">_xlfn.IFS(D430="Tech Bachelor - Still to be hired",5700,D430="Master - Still to be hired",8000,D430="Master in Eng - Still to be hired",8700,D430="PhD - Still to be hired",10500,D430="Tech Bachelor",5700,D430="Master",8000,D430="Master in Eng",8700,D430="PhD",10500)</f>
        <v>#N/A</v>
      </c>
      <c r="G430" s="23"/>
      <c r="H430" s="24" t="e">
        <f>'Cost Input'!$F430*'Cost Input'!$G430</f>
        <v>#N/A</v>
      </c>
      <c r="I430" s="23"/>
      <c r="J430" s="24" t="e">
        <f>'Cost Input'!$F430*'Cost Input'!$I430</f>
        <v>#N/A</v>
      </c>
      <c r="K430" s="25">
        <f>'Cost Input'!$G430+'Cost Input'!$I430</f>
        <v>0</v>
      </c>
      <c r="L430" s="26" t="e">
        <f>'Cost Input'!$H430+'Cost Input'!$J430</f>
        <v>#N/A</v>
      </c>
      <c r="M430" s="27"/>
      <c r="N430" s="27"/>
      <c r="O430" s="28">
        <f>'Cost Input'!$M430+'Cost Input'!$N430</f>
        <v>0</v>
      </c>
      <c r="P430" s="29"/>
      <c r="Q430" s="29"/>
      <c r="R430" s="1"/>
      <c r="S430" s="1"/>
      <c r="T430" s="1"/>
      <c r="U430" s="1"/>
      <c r="V430" s="1"/>
      <c r="W430" s="1"/>
      <c r="X430" s="1"/>
      <c r="Y430" s="1"/>
      <c r="Z430" s="1"/>
    </row>
    <row r="431" spans="1:26" ht="14.25" customHeight="1">
      <c r="A431" s="20"/>
      <c r="B431" s="21"/>
      <c r="C431" s="21"/>
      <c r="D431" s="22"/>
      <c r="E431" s="21"/>
      <c r="F431" s="162" t="e" cm="1">
        <f t="array" ref="F431">_xlfn.IFS(D431="Tech Bachelor - Still to be hired",5700,D431="Master - Still to be hired",8000,D431="Master in Eng - Still to be hired",8700,D431="PhD - Still to be hired",10500,D431="Tech Bachelor",5700,D431="Master",8000,D431="Master in Eng",8700,D431="PhD",10500)</f>
        <v>#N/A</v>
      </c>
      <c r="G431" s="23"/>
      <c r="H431" s="24" t="e">
        <f>'Cost Input'!$F431*'Cost Input'!$G431</f>
        <v>#N/A</v>
      </c>
      <c r="I431" s="23"/>
      <c r="J431" s="24" t="e">
        <f>'Cost Input'!$F431*'Cost Input'!$I431</f>
        <v>#N/A</v>
      </c>
      <c r="K431" s="25">
        <f>'Cost Input'!$G431+'Cost Input'!$I431</f>
        <v>0</v>
      </c>
      <c r="L431" s="26" t="e">
        <f>'Cost Input'!$H431+'Cost Input'!$J431</f>
        <v>#N/A</v>
      </c>
      <c r="M431" s="27"/>
      <c r="N431" s="27"/>
      <c r="O431" s="28">
        <f>'Cost Input'!$M431+'Cost Input'!$N431</f>
        <v>0</v>
      </c>
      <c r="P431" s="29"/>
      <c r="Q431" s="29"/>
      <c r="R431" s="1"/>
      <c r="S431" s="1"/>
      <c r="T431" s="1"/>
      <c r="U431" s="1"/>
      <c r="V431" s="1"/>
      <c r="W431" s="1"/>
      <c r="X431" s="1"/>
      <c r="Y431" s="1"/>
      <c r="Z431" s="1"/>
    </row>
    <row r="432" spans="1:26" ht="14.25" customHeight="1">
      <c r="A432" s="20"/>
      <c r="B432" s="21"/>
      <c r="C432" s="21"/>
      <c r="D432" s="22"/>
      <c r="E432" s="21"/>
      <c r="F432" s="162" t="e" cm="1">
        <f t="array" ref="F432">_xlfn.IFS(D432="Tech Bachelor - Still to be hired",5700,D432="Master - Still to be hired",8000,D432="Master in Eng - Still to be hired",8700,D432="PhD - Still to be hired",10500,D432="Tech Bachelor",5700,D432="Master",8000,D432="Master in Eng",8700,D432="PhD",10500)</f>
        <v>#N/A</v>
      </c>
      <c r="G432" s="23"/>
      <c r="H432" s="24" t="e">
        <f>'Cost Input'!$F432*'Cost Input'!$G432</f>
        <v>#N/A</v>
      </c>
      <c r="I432" s="23"/>
      <c r="J432" s="24" t="e">
        <f>'Cost Input'!$F432*'Cost Input'!$I432</f>
        <v>#N/A</v>
      </c>
      <c r="K432" s="25">
        <f>'Cost Input'!$G432+'Cost Input'!$I432</f>
        <v>0</v>
      </c>
      <c r="L432" s="26" t="e">
        <f>'Cost Input'!$H432+'Cost Input'!$J432</f>
        <v>#N/A</v>
      </c>
      <c r="M432" s="27"/>
      <c r="N432" s="27"/>
      <c r="O432" s="28">
        <f>'Cost Input'!$M432+'Cost Input'!$N432</f>
        <v>0</v>
      </c>
      <c r="P432" s="29"/>
      <c r="Q432" s="29"/>
      <c r="R432" s="1"/>
      <c r="S432" s="1"/>
      <c r="T432" s="1"/>
      <c r="U432" s="1"/>
      <c r="V432" s="1"/>
      <c r="W432" s="1"/>
      <c r="X432" s="1"/>
      <c r="Y432" s="1"/>
      <c r="Z432" s="1"/>
    </row>
    <row r="433" spans="1:26" ht="14.25" customHeight="1">
      <c r="A433" s="20"/>
      <c r="B433" s="21"/>
      <c r="C433" s="21"/>
      <c r="D433" s="22"/>
      <c r="E433" s="21"/>
      <c r="F433" s="162" t="e" cm="1">
        <f t="array" ref="F433">_xlfn.IFS(D433="Tech Bachelor - Still to be hired",5700,D433="Master - Still to be hired",8000,D433="Master in Eng - Still to be hired",8700,D433="PhD - Still to be hired",10500,D433="Tech Bachelor",5700,D433="Master",8000,D433="Master in Eng",8700,D433="PhD",10500)</f>
        <v>#N/A</v>
      </c>
      <c r="G433" s="23"/>
      <c r="H433" s="24" t="e">
        <f>'Cost Input'!$F433*'Cost Input'!$G433</f>
        <v>#N/A</v>
      </c>
      <c r="I433" s="23"/>
      <c r="J433" s="24" t="e">
        <f>'Cost Input'!$F433*'Cost Input'!$I433</f>
        <v>#N/A</v>
      </c>
      <c r="K433" s="25">
        <f>'Cost Input'!$G433+'Cost Input'!$I433</f>
        <v>0</v>
      </c>
      <c r="L433" s="26" t="e">
        <f>'Cost Input'!$H433+'Cost Input'!$J433</f>
        <v>#N/A</v>
      </c>
      <c r="M433" s="27"/>
      <c r="N433" s="27"/>
      <c r="O433" s="28">
        <f>'Cost Input'!$M433+'Cost Input'!$N433</f>
        <v>0</v>
      </c>
      <c r="P433" s="29"/>
      <c r="Q433" s="29"/>
      <c r="R433" s="1"/>
      <c r="S433" s="1"/>
      <c r="T433" s="1"/>
      <c r="U433" s="1"/>
      <c r="V433" s="1"/>
      <c r="W433" s="1"/>
      <c r="X433" s="1"/>
      <c r="Y433" s="1"/>
      <c r="Z433" s="1"/>
    </row>
    <row r="434" spans="1:26" ht="14.25" customHeight="1">
      <c r="A434" s="20"/>
      <c r="B434" s="21"/>
      <c r="C434" s="21"/>
      <c r="D434" s="22"/>
      <c r="E434" s="21"/>
      <c r="F434" s="162" t="e" cm="1">
        <f t="array" ref="F434">_xlfn.IFS(D434="Tech Bachelor - Still to be hired",5700,D434="Master - Still to be hired",8000,D434="Master in Eng - Still to be hired",8700,D434="PhD - Still to be hired",10500,D434="Tech Bachelor",5700,D434="Master",8000,D434="Master in Eng",8700,D434="PhD",10500)</f>
        <v>#N/A</v>
      </c>
      <c r="G434" s="23"/>
      <c r="H434" s="24" t="e">
        <f>'Cost Input'!$F434*'Cost Input'!$G434</f>
        <v>#N/A</v>
      </c>
      <c r="I434" s="23"/>
      <c r="J434" s="24" t="e">
        <f>'Cost Input'!$F434*'Cost Input'!$I434</f>
        <v>#N/A</v>
      </c>
      <c r="K434" s="25">
        <f>'Cost Input'!$G434+'Cost Input'!$I434</f>
        <v>0</v>
      </c>
      <c r="L434" s="26" t="e">
        <f>'Cost Input'!$H434+'Cost Input'!$J434</f>
        <v>#N/A</v>
      </c>
      <c r="M434" s="27"/>
      <c r="N434" s="27"/>
      <c r="O434" s="28">
        <f>'Cost Input'!$M434+'Cost Input'!$N434</f>
        <v>0</v>
      </c>
      <c r="P434" s="29"/>
      <c r="Q434" s="29"/>
      <c r="R434" s="1"/>
      <c r="S434" s="1"/>
      <c r="T434" s="1"/>
      <c r="U434" s="1"/>
      <c r="V434" s="1"/>
      <c r="W434" s="1"/>
      <c r="X434" s="1"/>
      <c r="Y434" s="1"/>
      <c r="Z434" s="1"/>
    </row>
    <row r="435" spans="1:26" ht="14.25" customHeight="1">
      <c r="A435" s="20"/>
      <c r="B435" s="21"/>
      <c r="C435" s="21"/>
      <c r="D435" s="22"/>
      <c r="E435" s="21"/>
      <c r="F435" s="162" t="e" cm="1">
        <f t="array" ref="F435">_xlfn.IFS(D435="Tech Bachelor - Still to be hired",5700,D435="Master - Still to be hired",8000,D435="Master in Eng - Still to be hired",8700,D435="PhD - Still to be hired",10500,D435="Tech Bachelor",5700,D435="Master",8000,D435="Master in Eng",8700,D435="PhD",10500)</f>
        <v>#N/A</v>
      </c>
      <c r="G435" s="23"/>
      <c r="H435" s="24" t="e">
        <f>'Cost Input'!$F435*'Cost Input'!$G435</f>
        <v>#N/A</v>
      </c>
      <c r="I435" s="23"/>
      <c r="J435" s="24" t="e">
        <f>'Cost Input'!$F435*'Cost Input'!$I435</f>
        <v>#N/A</v>
      </c>
      <c r="K435" s="25">
        <f>'Cost Input'!$G435+'Cost Input'!$I435</f>
        <v>0</v>
      </c>
      <c r="L435" s="26" t="e">
        <f>'Cost Input'!$H435+'Cost Input'!$J435</f>
        <v>#N/A</v>
      </c>
      <c r="M435" s="27"/>
      <c r="N435" s="27"/>
      <c r="O435" s="28">
        <f>'Cost Input'!$M435+'Cost Input'!$N435</f>
        <v>0</v>
      </c>
      <c r="P435" s="29"/>
      <c r="Q435" s="29"/>
      <c r="R435" s="1"/>
      <c r="S435" s="1"/>
      <c r="T435" s="1"/>
      <c r="U435" s="1"/>
      <c r="V435" s="1"/>
      <c r="W435" s="1"/>
      <c r="X435" s="1"/>
      <c r="Y435" s="1"/>
      <c r="Z435" s="1"/>
    </row>
    <row r="436" spans="1:26" ht="14.25" customHeight="1">
      <c r="A436" s="20"/>
      <c r="B436" s="21"/>
      <c r="C436" s="21"/>
      <c r="D436" s="22"/>
      <c r="E436" s="21"/>
      <c r="F436" s="162" t="e" cm="1">
        <f t="array" ref="F436">_xlfn.IFS(D436="Tech Bachelor - Still to be hired",5700,D436="Master - Still to be hired",8000,D436="Master in Eng - Still to be hired",8700,D436="PhD - Still to be hired",10500,D436="Tech Bachelor",5700,D436="Master",8000,D436="Master in Eng",8700,D436="PhD",10500)</f>
        <v>#N/A</v>
      </c>
      <c r="G436" s="23"/>
      <c r="H436" s="24" t="e">
        <f>'Cost Input'!$F436*'Cost Input'!$G436</f>
        <v>#N/A</v>
      </c>
      <c r="I436" s="23"/>
      <c r="J436" s="24" t="e">
        <f>'Cost Input'!$F436*'Cost Input'!$I436</f>
        <v>#N/A</v>
      </c>
      <c r="K436" s="25">
        <f>'Cost Input'!$G436+'Cost Input'!$I436</f>
        <v>0</v>
      </c>
      <c r="L436" s="26" t="e">
        <f>'Cost Input'!$H436+'Cost Input'!$J436</f>
        <v>#N/A</v>
      </c>
      <c r="M436" s="27"/>
      <c r="N436" s="27"/>
      <c r="O436" s="28">
        <f>'Cost Input'!$M436+'Cost Input'!$N436</f>
        <v>0</v>
      </c>
      <c r="P436" s="29"/>
      <c r="Q436" s="29"/>
      <c r="R436" s="1"/>
      <c r="S436" s="1"/>
      <c r="T436" s="1"/>
      <c r="U436" s="1"/>
      <c r="V436" s="1"/>
      <c r="W436" s="1"/>
      <c r="X436" s="1"/>
      <c r="Y436" s="1"/>
      <c r="Z436" s="1"/>
    </row>
    <row r="437" spans="1:26" ht="14.25" customHeight="1">
      <c r="A437" s="20"/>
      <c r="B437" s="21"/>
      <c r="C437" s="21"/>
      <c r="D437" s="22"/>
      <c r="E437" s="21"/>
      <c r="F437" s="162" t="e" cm="1">
        <f t="array" ref="F437">_xlfn.IFS(D437="Tech Bachelor - Still to be hired",5700,D437="Master - Still to be hired",8000,D437="Master in Eng - Still to be hired",8700,D437="PhD - Still to be hired",10500,D437="Tech Bachelor",5700,D437="Master",8000,D437="Master in Eng",8700,D437="PhD",10500)</f>
        <v>#N/A</v>
      </c>
      <c r="G437" s="23"/>
      <c r="H437" s="24" t="e">
        <f>'Cost Input'!$F437*'Cost Input'!$G437</f>
        <v>#N/A</v>
      </c>
      <c r="I437" s="23"/>
      <c r="J437" s="24" t="e">
        <f>'Cost Input'!$F437*'Cost Input'!$I437</f>
        <v>#N/A</v>
      </c>
      <c r="K437" s="25">
        <f>'Cost Input'!$G437+'Cost Input'!$I437</f>
        <v>0</v>
      </c>
      <c r="L437" s="26" t="e">
        <f>'Cost Input'!$H437+'Cost Input'!$J437</f>
        <v>#N/A</v>
      </c>
      <c r="M437" s="27"/>
      <c r="N437" s="27"/>
      <c r="O437" s="28">
        <f>'Cost Input'!$M437+'Cost Input'!$N437</f>
        <v>0</v>
      </c>
      <c r="P437" s="29"/>
      <c r="Q437" s="29"/>
      <c r="R437" s="1"/>
      <c r="S437" s="1"/>
      <c r="T437" s="1"/>
      <c r="U437" s="1"/>
      <c r="V437" s="1"/>
      <c r="W437" s="1"/>
      <c r="X437" s="1"/>
      <c r="Y437" s="1"/>
      <c r="Z437" s="1"/>
    </row>
    <row r="438" spans="1:26" ht="14.25" customHeight="1">
      <c r="A438" s="20"/>
      <c r="B438" s="21"/>
      <c r="C438" s="21"/>
      <c r="D438" s="22"/>
      <c r="E438" s="21"/>
      <c r="F438" s="162" t="e" cm="1">
        <f t="array" ref="F438">_xlfn.IFS(D438="Tech Bachelor - Still to be hired",5700,D438="Master - Still to be hired",8000,D438="Master in Eng - Still to be hired",8700,D438="PhD - Still to be hired",10500,D438="Tech Bachelor",5700,D438="Master",8000,D438="Master in Eng",8700,D438="PhD",10500)</f>
        <v>#N/A</v>
      </c>
      <c r="G438" s="23"/>
      <c r="H438" s="24" t="e">
        <f>'Cost Input'!$F438*'Cost Input'!$G438</f>
        <v>#N/A</v>
      </c>
      <c r="I438" s="23"/>
      <c r="J438" s="24" t="e">
        <f>'Cost Input'!$F438*'Cost Input'!$I438</f>
        <v>#N/A</v>
      </c>
      <c r="K438" s="25">
        <f>'Cost Input'!$G438+'Cost Input'!$I438</f>
        <v>0</v>
      </c>
      <c r="L438" s="26" t="e">
        <f>'Cost Input'!$H438+'Cost Input'!$J438</f>
        <v>#N/A</v>
      </c>
      <c r="M438" s="27"/>
      <c r="N438" s="27"/>
      <c r="O438" s="28">
        <f>'Cost Input'!$M438+'Cost Input'!$N438</f>
        <v>0</v>
      </c>
      <c r="P438" s="29"/>
      <c r="Q438" s="29"/>
      <c r="R438" s="1"/>
      <c r="S438" s="1"/>
      <c r="T438" s="1"/>
      <c r="U438" s="1"/>
      <c r="V438" s="1"/>
      <c r="W438" s="1"/>
      <c r="X438" s="1"/>
      <c r="Y438" s="1"/>
      <c r="Z438" s="1"/>
    </row>
    <row r="439" spans="1:26" ht="14.25" customHeight="1">
      <c r="A439" s="20"/>
      <c r="B439" s="21"/>
      <c r="C439" s="21"/>
      <c r="D439" s="22"/>
      <c r="E439" s="21"/>
      <c r="F439" s="162" t="e" cm="1">
        <f t="array" ref="F439">_xlfn.IFS(D439="Tech Bachelor - Still to be hired",5700,D439="Master - Still to be hired",8000,D439="Master in Eng - Still to be hired",8700,D439="PhD - Still to be hired",10500,D439="Tech Bachelor",5700,D439="Master",8000,D439="Master in Eng",8700,D439="PhD",10500)</f>
        <v>#N/A</v>
      </c>
      <c r="G439" s="23"/>
      <c r="H439" s="24" t="e">
        <f>'Cost Input'!$F439*'Cost Input'!$G439</f>
        <v>#N/A</v>
      </c>
      <c r="I439" s="23"/>
      <c r="J439" s="24" t="e">
        <f>'Cost Input'!$F439*'Cost Input'!$I439</f>
        <v>#N/A</v>
      </c>
      <c r="K439" s="25">
        <f>'Cost Input'!$G439+'Cost Input'!$I439</f>
        <v>0</v>
      </c>
      <c r="L439" s="26" t="e">
        <f>'Cost Input'!$H439+'Cost Input'!$J439</f>
        <v>#N/A</v>
      </c>
      <c r="M439" s="27"/>
      <c r="N439" s="27"/>
      <c r="O439" s="28">
        <f>'Cost Input'!$M439+'Cost Input'!$N439</f>
        <v>0</v>
      </c>
      <c r="P439" s="29"/>
      <c r="Q439" s="29"/>
      <c r="R439" s="1"/>
      <c r="S439" s="1"/>
      <c r="T439" s="1"/>
      <c r="U439" s="1"/>
      <c r="V439" s="1"/>
      <c r="W439" s="1"/>
      <c r="X439" s="1"/>
      <c r="Y439" s="1"/>
      <c r="Z439" s="1"/>
    </row>
    <row r="440" spans="1:26" ht="14.25" customHeight="1">
      <c r="A440" s="20"/>
      <c r="B440" s="21"/>
      <c r="C440" s="21"/>
      <c r="D440" s="22"/>
      <c r="E440" s="21"/>
      <c r="F440" s="162" t="e" cm="1">
        <f t="array" ref="F440">_xlfn.IFS(D440="Tech Bachelor - Still to be hired",5700,D440="Master - Still to be hired",8000,D440="Master in Eng - Still to be hired",8700,D440="PhD - Still to be hired",10500,D440="Tech Bachelor",5700,D440="Master",8000,D440="Master in Eng",8700,D440="PhD",10500)</f>
        <v>#N/A</v>
      </c>
      <c r="G440" s="23"/>
      <c r="H440" s="24" t="e">
        <f>'Cost Input'!$F440*'Cost Input'!$G440</f>
        <v>#N/A</v>
      </c>
      <c r="I440" s="23"/>
      <c r="J440" s="24" t="e">
        <f>'Cost Input'!$F440*'Cost Input'!$I440</f>
        <v>#N/A</v>
      </c>
      <c r="K440" s="25">
        <f>'Cost Input'!$G440+'Cost Input'!$I440</f>
        <v>0</v>
      </c>
      <c r="L440" s="26" t="e">
        <f>'Cost Input'!$H440+'Cost Input'!$J440</f>
        <v>#N/A</v>
      </c>
      <c r="M440" s="27"/>
      <c r="N440" s="27"/>
      <c r="O440" s="28">
        <f>'Cost Input'!$M440+'Cost Input'!$N440</f>
        <v>0</v>
      </c>
      <c r="P440" s="29"/>
      <c r="Q440" s="29"/>
      <c r="R440" s="1"/>
      <c r="S440" s="1"/>
      <c r="T440" s="1"/>
      <c r="U440" s="1"/>
      <c r="V440" s="1"/>
      <c r="W440" s="1"/>
      <c r="X440" s="1"/>
      <c r="Y440" s="1"/>
      <c r="Z440" s="1"/>
    </row>
    <row r="441" spans="1:26" ht="14.25" customHeight="1">
      <c r="A441" s="20"/>
      <c r="B441" s="21"/>
      <c r="C441" s="21"/>
      <c r="D441" s="22"/>
      <c r="E441" s="21"/>
      <c r="F441" s="162" t="e" cm="1">
        <f t="array" ref="F441">_xlfn.IFS(D441="Tech Bachelor - Still to be hired",5700,D441="Master - Still to be hired",8000,D441="Master in Eng - Still to be hired",8700,D441="PhD - Still to be hired",10500,D441="Tech Bachelor",5700,D441="Master",8000,D441="Master in Eng",8700,D441="PhD",10500)</f>
        <v>#N/A</v>
      </c>
      <c r="G441" s="23"/>
      <c r="H441" s="24" t="e">
        <f>'Cost Input'!$F441*'Cost Input'!$G441</f>
        <v>#N/A</v>
      </c>
      <c r="I441" s="23"/>
      <c r="J441" s="24" t="e">
        <f>'Cost Input'!$F441*'Cost Input'!$I441</f>
        <v>#N/A</v>
      </c>
      <c r="K441" s="25">
        <f>'Cost Input'!$G441+'Cost Input'!$I441</f>
        <v>0</v>
      </c>
      <c r="L441" s="26" t="e">
        <f>'Cost Input'!$H441+'Cost Input'!$J441</f>
        <v>#N/A</v>
      </c>
      <c r="M441" s="27"/>
      <c r="N441" s="27"/>
      <c r="O441" s="28">
        <f>'Cost Input'!$M441+'Cost Input'!$N441</f>
        <v>0</v>
      </c>
      <c r="P441" s="29"/>
      <c r="Q441" s="29"/>
      <c r="R441" s="1"/>
      <c r="S441" s="1"/>
      <c r="T441" s="1"/>
      <c r="U441" s="1"/>
      <c r="V441" s="1"/>
      <c r="W441" s="1"/>
      <c r="X441" s="1"/>
      <c r="Y441" s="1"/>
      <c r="Z441" s="1"/>
    </row>
    <row r="442" spans="1:26" ht="14.25" customHeight="1">
      <c r="A442" s="20"/>
      <c r="B442" s="21"/>
      <c r="C442" s="21"/>
      <c r="D442" s="22"/>
      <c r="E442" s="21"/>
      <c r="F442" s="162" t="e" cm="1">
        <f t="array" ref="F442">_xlfn.IFS(D442="Tech Bachelor - Still to be hired",5700,D442="Master - Still to be hired",8000,D442="Master in Eng - Still to be hired",8700,D442="PhD - Still to be hired",10500,D442="Tech Bachelor",5700,D442="Master",8000,D442="Master in Eng",8700,D442="PhD",10500)</f>
        <v>#N/A</v>
      </c>
      <c r="G442" s="23"/>
      <c r="H442" s="24" t="e">
        <f>'Cost Input'!$F442*'Cost Input'!$G442</f>
        <v>#N/A</v>
      </c>
      <c r="I442" s="23"/>
      <c r="J442" s="24" t="e">
        <f>'Cost Input'!$F442*'Cost Input'!$I442</f>
        <v>#N/A</v>
      </c>
      <c r="K442" s="25">
        <f>'Cost Input'!$G442+'Cost Input'!$I442</f>
        <v>0</v>
      </c>
      <c r="L442" s="26" t="e">
        <f>'Cost Input'!$H442+'Cost Input'!$J442</f>
        <v>#N/A</v>
      </c>
      <c r="M442" s="27"/>
      <c r="N442" s="27"/>
      <c r="O442" s="28">
        <f>'Cost Input'!$M442+'Cost Input'!$N442</f>
        <v>0</v>
      </c>
      <c r="P442" s="29"/>
      <c r="Q442" s="29"/>
      <c r="R442" s="1"/>
      <c r="S442" s="1"/>
      <c r="T442" s="1"/>
      <c r="U442" s="1"/>
      <c r="V442" s="1"/>
      <c r="W442" s="1"/>
      <c r="X442" s="1"/>
      <c r="Y442" s="1"/>
      <c r="Z442" s="1"/>
    </row>
    <row r="443" spans="1:26" ht="14.25" customHeight="1">
      <c r="A443" s="20"/>
      <c r="B443" s="21"/>
      <c r="C443" s="21"/>
      <c r="D443" s="22"/>
      <c r="E443" s="21"/>
      <c r="F443" s="162" t="e" cm="1">
        <f t="array" ref="F443">_xlfn.IFS(D443="Tech Bachelor - Still to be hired",5700,D443="Master - Still to be hired",8000,D443="Master in Eng - Still to be hired",8700,D443="PhD - Still to be hired",10500,D443="Tech Bachelor",5700,D443="Master",8000,D443="Master in Eng",8700,D443="PhD",10500)</f>
        <v>#N/A</v>
      </c>
      <c r="G443" s="23"/>
      <c r="H443" s="24" t="e">
        <f>'Cost Input'!$F443*'Cost Input'!$G443</f>
        <v>#N/A</v>
      </c>
      <c r="I443" s="23"/>
      <c r="J443" s="24" t="e">
        <f>'Cost Input'!$F443*'Cost Input'!$I443</f>
        <v>#N/A</v>
      </c>
      <c r="K443" s="25">
        <f>'Cost Input'!$G443+'Cost Input'!$I443</f>
        <v>0</v>
      </c>
      <c r="L443" s="26" t="e">
        <f>'Cost Input'!$H443+'Cost Input'!$J443</f>
        <v>#N/A</v>
      </c>
      <c r="M443" s="27"/>
      <c r="N443" s="27"/>
      <c r="O443" s="28">
        <f>'Cost Input'!$M443+'Cost Input'!$N443</f>
        <v>0</v>
      </c>
      <c r="P443" s="29"/>
      <c r="Q443" s="29"/>
      <c r="R443" s="1"/>
      <c r="S443" s="1"/>
      <c r="T443" s="1"/>
      <c r="U443" s="1"/>
      <c r="V443" s="1"/>
      <c r="W443" s="1"/>
      <c r="X443" s="1"/>
      <c r="Y443" s="1"/>
      <c r="Z443" s="1"/>
    </row>
    <row r="444" spans="1:26" ht="14.25" customHeight="1">
      <c r="A444" s="20"/>
      <c r="B444" s="21"/>
      <c r="C444" s="21"/>
      <c r="D444" s="22"/>
      <c r="E444" s="21"/>
      <c r="F444" s="162" t="e" cm="1">
        <f t="array" ref="F444">_xlfn.IFS(D444="Tech Bachelor - Still to be hired",5700,D444="Master - Still to be hired",8000,D444="Master in Eng - Still to be hired",8700,D444="PhD - Still to be hired",10500,D444="Tech Bachelor",5700,D444="Master",8000,D444="Master in Eng",8700,D444="PhD",10500)</f>
        <v>#N/A</v>
      </c>
      <c r="G444" s="23"/>
      <c r="H444" s="24" t="e">
        <f>'Cost Input'!$F444*'Cost Input'!$G444</f>
        <v>#N/A</v>
      </c>
      <c r="I444" s="23"/>
      <c r="J444" s="24" t="e">
        <f>'Cost Input'!$F444*'Cost Input'!$I444</f>
        <v>#N/A</v>
      </c>
      <c r="K444" s="25">
        <f>'Cost Input'!$G444+'Cost Input'!$I444</f>
        <v>0</v>
      </c>
      <c r="L444" s="26" t="e">
        <f>'Cost Input'!$H444+'Cost Input'!$J444</f>
        <v>#N/A</v>
      </c>
      <c r="M444" s="27"/>
      <c r="N444" s="27"/>
      <c r="O444" s="28">
        <f>'Cost Input'!$M444+'Cost Input'!$N444</f>
        <v>0</v>
      </c>
      <c r="P444" s="29"/>
      <c r="Q444" s="29"/>
      <c r="R444" s="1"/>
      <c r="S444" s="1"/>
      <c r="T444" s="1"/>
      <c r="U444" s="1"/>
      <c r="V444" s="1"/>
      <c r="W444" s="1"/>
      <c r="X444" s="1"/>
      <c r="Y444" s="1"/>
      <c r="Z444" s="1"/>
    </row>
    <row r="445" spans="1:26" ht="14.25" customHeight="1">
      <c r="A445" s="20"/>
      <c r="B445" s="21"/>
      <c r="C445" s="21"/>
      <c r="D445" s="22"/>
      <c r="E445" s="21"/>
      <c r="F445" s="162" t="e" cm="1">
        <f t="array" ref="F445">_xlfn.IFS(D445="Tech Bachelor - Still to be hired",5700,D445="Master - Still to be hired",8000,D445="Master in Eng - Still to be hired",8700,D445="PhD - Still to be hired",10500,D445="Tech Bachelor",5700,D445="Master",8000,D445="Master in Eng",8700,D445="PhD",10500)</f>
        <v>#N/A</v>
      </c>
      <c r="G445" s="23"/>
      <c r="H445" s="24" t="e">
        <f>'Cost Input'!$F445*'Cost Input'!$G445</f>
        <v>#N/A</v>
      </c>
      <c r="I445" s="23"/>
      <c r="J445" s="24" t="e">
        <f>'Cost Input'!$F445*'Cost Input'!$I445</f>
        <v>#N/A</v>
      </c>
      <c r="K445" s="25">
        <f>'Cost Input'!$G445+'Cost Input'!$I445</f>
        <v>0</v>
      </c>
      <c r="L445" s="26" t="e">
        <f>'Cost Input'!$H445+'Cost Input'!$J445</f>
        <v>#N/A</v>
      </c>
      <c r="M445" s="27"/>
      <c r="N445" s="27"/>
      <c r="O445" s="28">
        <f>'Cost Input'!$M445+'Cost Input'!$N445</f>
        <v>0</v>
      </c>
      <c r="P445" s="29"/>
      <c r="Q445" s="29"/>
      <c r="R445" s="1"/>
      <c r="S445" s="1"/>
      <c r="T445" s="1"/>
      <c r="U445" s="1"/>
      <c r="V445" s="1"/>
      <c r="W445" s="1"/>
      <c r="X445" s="1"/>
      <c r="Y445" s="1"/>
      <c r="Z445" s="1"/>
    </row>
    <row r="446" spans="1:26" ht="14.25" customHeight="1">
      <c r="A446" s="20"/>
      <c r="B446" s="21"/>
      <c r="C446" s="21"/>
      <c r="D446" s="22"/>
      <c r="E446" s="21"/>
      <c r="F446" s="162" t="e" cm="1">
        <f t="array" ref="F446">_xlfn.IFS(D446="Tech Bachelor - Still to be hired",5700,D446="Master - Still to be hired",8000,D446="Master in Eng - Still to be hired",8700,D446="PhD - Still to be hired",10500,D446="Tech Bachelor",5700,D446="Master",8000,D446="Master in Eng",8700,D446="PhD",10500)</f>
        <v>#N/A</v>
      </c>
      <c r="G446" s="23"/>
      <c r="H446" s="24" t="e">
        <f>'Cost Input'!$F446*'Cost Input'!$G446</f>
        <v>#N/A</v>
      </c>
      <c r="I446" s="23"/>
      <c r="J446" s="24" t="e">
        <f>'Cost Input'!$F446*'Cost Input'!$I446</f>
        <v>#N/A</v>
      </c>
      <c r="K446" s="25">
        <f>'Cost Input'!$G446+'Cost Input'!$I446</f>
        <v>0</v>
      </c>
      <c r="L446" s="26" t="e">
        <f>'Cost Input'!$H446+'Cost Input'!$J446</f>
        <v>#N/A</v>
      </c>
      <c r="M446" s="27"/>
      <c r="N446" s="27"/>
      <c r="O446" s="28">
        <f>'Cost Input'!$M446+'Cost Input'!$N446</f>
        <v>0</v>
      </c>
      <c r="P446" s="29"/>
      <c r="Q446" s="29"/>
      <c r="R446" s="1"/>
      <c r="S446" s="1"/>
      <c r="T446" s="1"/>
      <c r="U446" s="1"/>
      <c r="V446" s="1"/>
      <c r="W446" s="1"/>
      <c r="X446" s="1"/>
      <c r="Y446" s="1"/>
      <c r="Z446" s="1"/>
    </row>
    <row r="447" spans="1:26" ht="14.25" customHeight="1">
      <c r="A447" s="20"/>
      <c r="B447" s="21"/>
      <c r="C447" s="21"/>
      <c r="D447" s="22"/>
      <c r="E447" s="21"/>
      <c r="F447" s="162" t="e" cm="1">
        <f t="array" ref="F447">_xlfn.IFS(D447="Tech Bachelor - Still to be hired",5700,D447="Master - Still to be hired",8000,D447="Master in Eng - Still to be hired",8700,D447="PhD - Still to be hired",10500,D447="Tech Bachelor",5700,D447="Master",8000,D447="Master in Eng",8700,D447="PhD",10500)</f>
        <v>#N/A</v>
      </c>
      <c r="G447" s="23"/>
      <c r="H447" s="24" t="e">
        <f>'Cost Input'!$F447*'Cost Input'!$G447</f>
        <v>#N/A</v>
      </c>
      <c r="I447" s="23"/>
      <c r="J447" s="24" t="e">
        <f>'Cost Input'!$F447*'Cost Input'!$I447</f>
        <v>#N/A</v>
      </c>
      <c r="K447" s="25">
        <f>'Cost Input'!$G447+'Cost Input'!$I447</f>
        <v>0</v>
      </c>
      <c r="L447" s="26" t="e">
        <f>'Cost Input'!$H447+'Cost Input'!$J447</f>
        <v>#N/A</v>
      </c>
      <c r="M447" s="27"/>
      <c r="N447" s="27"/>
      <c r="O447" s="28">
        <f>'Cost Input'!$M447+'Cost Input'!$N447</f>
        <v>0</v>
      </c>
      <c r="P447" s="29"/>
      <c r="Q447" s="29"/>
      <c r="R447" s="1"/>
      <c r="S447" s="1"/>
      <c r="T447" s="1"/>
      <c r="U447" s="1"/>
      <c r="V447" s="1"/>
      <c r="W447" s="1"/>
      <c r="X447" s="1"/>
      <c r="Y447" s="1"/>
      <c r="Z447" s="1"/>
    </row>
    <row r="448" spans="1:26" ht="14.25" customHeight="1">
      <c r="A448" s="20"/>
      <c r="B448" s="21"/>
      <c r="C448" s="21"/>
      <c r="D448" s="22"/>
      <c r="E448" s="21"/>
      <c r="F448" s="162" t="e" cm="1">
        <f t="array" ref="F448">_xlfn.IFS(D448="Tech Bachelor - Still to be hired",5700,D448="Master - Still to be hired",8000,D448="Master in Eng - Still to be hired",8700,D448="PhD - Still to be hired",10500,D448="Tech Bachelor",5700,D448="Master",8000,D448="Master in Eng",8700,D448="PhD",10500)</f>
        <v>#N/A</v>
      </c>
      <c r="G448" s="23"/>
      <c r="H448" s="24" t="e">
        <f>'Cost Input'!$F448*'Cost Input'!$G448</f>
        <v>#N/A</v>
      </c>
      <c r="I448" s="23"/>
      <c r="J448" s="24" t="e">
        <f>'Cost Input'!$F448*'Cost Input'!$I448</f>
        <v>#N/A</v>
      </c>
      <c r="K448" s="25">
        <f>'Cost Input'!$G448+'Cost Input'!$I448</f>
        <v>0</v>
      </c>
      <c r="L448" s="26" t="e">
        <f>'Cost Input'!$H448+'Cost Input'!$J448</f>
        <v>#N/A</v>
      </c>
      <c r="M448" s="27"/>
      <c r="N448" s="27"/>
      <c r="O448" s="28">
        <f>'Cost Input'!$M448+'Cost Input'!$N448</f>
        <v>0</v>
      </c>
      <c r="P448" s="29"/>
      <c r="Q448" s="29"/>
      <c r="R448" s="1"/>
      <c r="S448" s="1"/>
      <c r="T448" s="1"/>
      <c r="U448" s="1"/>
      <c r="V448" s="1"/>
      <c r="W448" s="1"/>
      <c r="X448" s="1"/>
      <c r="Y448" s="1"/>
      <c r="Z448" s="1"/>
    </row>
    <row r="449" spans="1:26" ht="14.25" customHeight="1">
      <c r="A449" s="20"/>
      <c r="B449" s="21"/>
      <c r="C449" s="21"/>
      <c r="D449" s="22"/>
      <c r="E449" s="21"/>
      <c r="F449" s="162" t="e" cm="1">
        <f t="array" ref="F449">_xlfn.IFS(D449="Tech Bachelor - Still to be hired",5700,D449="Master - Still to be hired",8000,D449="Master in Eng - Still to be hired",8700,D449="PhD - Still to be hired",10500,D449="Tech Bachelor",5700,D449="Master",8000,D449="Master in Eng",8700,D449="PhD",10500)</f>
        <v>#N/A</v>
      </c>
      <c r="G449" s="23"/>
      <c r="H449" s="24" t="e">
        <f>'Cost Input'!$F449*'Cost Input'!$G449</f>
        <v>#N/A</v>
      </c>
      <c r="I449" s="23"/>
      <c r="J449" s="24" t="e">
        <f>'Cost Input'!$F449*'Cost Input'!$I449</f>
        <v>#N/A</v>
      </c>
      <c r="K449" s="25">
        <f>'Cost Input'!$G449+'Cost Input'!$I449</f>
        <v>0</v>
      </c>
      <c r="L449" s="26" t="e">
        <f>'Cost Input'!$H449+'Cost Input'!$J449</f>
        <v>#N/A</v>
      </c>
      <c r="M449" s="27"/>
      <c r="N449" s="27"/>
      <c r="O449" s="28">
        <f>'Cost Input'!$M449+'Cost Input'!$N449</f>
        <v>0</v>
      </c>
      <c r="P449" s="29"/>
      <c r="Q449" s="29"/>
      <c r="R449" s="1"/>
      <c r="S449" s="1"/>
      <c r="T449" s="1"/>
      <c r="U449" s="1"/>
      <c r="V449" s="1"/>
      <c r="W449" s="1"/>
      <c r="X449" s="1"/>
      <c r="Y449" s="1"/>
      <c r="Z449" s="1"/>
    </row>
    <row r="450" spans="1:26" ht="14.25" customHeight="1">
      <c r="A450" s="20"/>
      <c r="B450" s="21"/>
      <c r="C450" s="21"/>
      <c r="D450" s="22"/>
      <c r="E450" s="21"/>
      <c r="F450" s="162" t="e" cm="1">
        <f t="array" ref="F450">_xlfn.IFS(D450="Tech Bachelor - Still to be hired",5700,D450="Master - Still to be hired",8000,D450="Master in Eng - Still to be hired",8700,D450="PhD - Still to be hired",10500,D450="Tech Bachelor",5700,D450="Master",8000,D450="Master in Eng",8700,D450="PhD",10500)</f>
        <v>#N/A</v>
      </c>
      <c r="G450" s="23"/>
      <c r="H450" s="24" t="e">
        <f>'Cost Input'!$F450*'Cost Input'!$G450</f>
        <v>#N/A</v>
      </c>
      <c r="I450" s="23"/>
      <c r="J450" s="24" t="e">
        <f>'Cost Input'!$F450*'Cost Input'!$I450</f>
        <v>#N/A</v>
      </c>
      <c r="K450" s="25">
        <f>'Cost Input'!$G450+'Cost Input'!$I450</f>
        <v>0</v>
      </c>
      <c r="L450" s="26" t="e">
        <f>'Cost Input'!$H450+'Cost Input'!$J450</f>
        <v>#N/A</v>
      </c>
      <c r="M450" s="27"/>
      <c r="N450" s="27"/>
      <c r="O450" s="28">
        <f>'Cost Input'!$M450+'Cost Input'!$N450</f>
        <v>0</v>
      </c>
      <c r="P450" s="29"/>
      <c r="Q450" s="29"/>
      <c r="R450" s="1"/>
      <c r="S450" s="1"/>
      <c r="T450" s="1"/>
      <c r="U450" s="1"/>
      <c r="V450" s="1"/>
      <c r="W450" s="1"/>
      <c r="X450" s="1"/>
      <c r="Y450" s="1"/>
      <c r="Z450" s="1"/>
    </row>
    <row r="451" spans="1:26" ht="14.25" customHeight="1">
      <c r="A451" s="20"/>
      <c r="B451" s="21"/>
      <c r="C451" s="21"/>
      <c r="D451" s="22"/>
      <c r="E451" s="21"/>
      <c r="F451" s="162" t="e" cm="1">
        <f t="array" ref="F451">_xlfn.IFS(D451="Tech Bachelor - Still to be hired",5700,D451="Master - Still to be hired",8000,D451="Master in Eng - Still to be hired",8700,D451="PhD - Still to be hired",10500,D451="Tech Bachelor",5700,D451="Master",8000,D451="Master in Eng",8700,D451="PhD",10500)</f>
        <v>#N/A</v>
      </c>
      <c r="G451" s="23"/>
      <c r="H451" s="24" t="e">
        <f>'Cost Input'!$F451*'Cost Input'!$G451</f>
        <v>#N/A</v>
      </c>
      <c r="I451" s="23"/>
      <c r="J451" s="24" t="e">
        <f>'Cost Input'!$F451*'Cost Input'!$I451</f>
        <v>#N/A</v>
      </c>
      <c r="K451" s="25">
        <f>'Cost Input'!$G451+'Cost Input'!$I451</f>
        <v>0</v>
      </c>
      <c r="L451" s="26" t="e">
        <f>'Cost Input'!$H451+'Cost Input'!$J451</f>
        <v>#N/A</v>
      </c>
      <c r="M451" s="27"/>
      <c r="N451" s="27"/>
      <c r="O451" s="28">
        <f>'Cost Input'!$M451+'Cost Input'!$N451</f>
        <v>0</v>
      </c>
      <c r="P451" s="29"/>
      <c r="Q451" s="29"/>
      <c r="R451" s="1"/>
      <c r="S451" s="1"/>
      <c r="T451" s="1"/>
      <c r="U451" s="1"/>
      <c r="V451" s="1"/>
      <c r="W451" s="1"/>
      <c r="X451" s="1"/>
      <c r="Y451" s="1"/>
      <c r="Z451" s="1"/>
    </row>
    <row r="452" spans="1:26" ht="14.25" customHeight="1">
      <c r="A452" s="20"/>
      <c r="B452" s="21"/>
      <c r="C452" s="21"/>
      <c r="D452" s="22"/>
      <c r="E452" s="21"/>
      <c r="F452" s="162" t="e" cm="1">
        <f t="array" ref="F452">_xlfn.IFS(D452="Tech Bachelor - Still to be hired",5700,D452="Master - Still to be hired",8000,D452="Master in Eng - Still to be hired",8700,D452="PhD - Still to be hired",10500,D452="Tech Bachelor",5700,D452="Master",8000,D452="Master in Eng",8700,D452="PhD",10500)</f>
        <v>#N/A</v>
      </c>
      <c r="G452" s="23"/>
      <c r="H452" s="24" t="e">
        <f>'Cost Input'!$F452*'Cost Input'!$G452</f>
        <v>#N/A</v>
      </c>
      <c r="I452" s="23"/>
      <c r="J452" s="24" t="e">
        <f>'Cost Input'!$F452*'Cost Input'!$I452</f>
        <v>#N/A</v>
      </c>
      <c r="K452" s="25">
        <f>'Cost Input'!$G452+'Cost Input'!$I452</f>
        <v>0</v>
      </c>
      <c r="L452" s="26" t="e">
        <f>'Cost Input'!$H452+'Cost Input'!$J452</f>
        <v>#N/A</v>
      </c>
      <c r="M452" s="27"/>
      <c r="N452" s="27"/>
      <c r="O452" s="28">
        <f>'Cost Input'!$M452+'Cost Input'!$N452</f>
        <v>0</v>
      </c>
      <c r="P452" s="29"/>
      <c r="Q452" s="29"/>
      <c r="R452" s="1"/>
      <c r="S452" s="1"/>
      <c r="T452" s="1"/>
      <c r="U452" s="1"/>
      <c r="V452" s="1"/>
      <c r="W452" s="1"/>
      <c r="X452" s="1"/>
      <c r="Y452" s="1"/>
      <c r="Z452" s="1"/>
    </row>
    <row r="453" spans="1:26" ht="14.25" customHeight="1">
      <c r="A453" s="20"/>
      <c r="B453" s="21"/>
      <c r="C453" s="21"/>
      <c r="D453" s="22"/>
      <c r="E453" s="21"/>
      <c r="F453" s="162" t="e" cm="1">
        <f t="array" ref="F453">_xlfn.IFS(D453="Tech Bachelor - Still to be hired",5700,D453="Master - Still to be hired",8000,D453="Master in Eng - Still to be hired",8700,D453="PhD - Still to be hired",10500,D453="Tech Bachelor",5700,D453="Master",8000,D453="Master in Eng",8700,D453="PhD",10500)</f>
        <v>#N/A</v>
      </c>
      <c r="G453" s="23"/>
      <c r="H453" s="24" t="e">
        <f>'Cost Input'!$F453*'Cost Input'!$G453</f>
        <v>#N/A</v>
      </c>
      <c r="I453" s="23"/>
      <c r="J453" s="24" t="e">
        <f>'Cost Input'!$F453*'Cost Input'!$I453</f>
        <v>#N/A</v>
      </c>
      <c r="K453" s="25">
        <f>'Cost Input'!$G453+'Cost Input'!$I453</f>
        <v>0</v>
      </c>
      <c r="L453" s="26" t="e">
        <f>'Cost Input'!$H453+'Cost Input'!$J453</f>
        <v>#N/A</v>
      </c>
      <c r="M453" s="27"/>
      <c r="N453" s="27"/>
      <c r="O453" s="28">
        <f>'Cost Input'!$M453+'Cost Input'!$N453</f>
        <v>0</v>
      </c>
      <c r="P453" s="29"/>
      <c r="Q453" s="29"/>
      <c r="R453" s="1"/>
      <c r="S453" s="1"/>
      <c r="T453" s="1"/>
      <c r="U453" s="1"/>
      <c r="V453" s="1"/>
      <c r="W453" s="1"/>
      <c r="X453" s="1"/>
      <c r="Y453" s="1"/>
      <c r="Z453" s="1"/>
    </row>
    <row r="454" spans="1:26" ht="14.25" customHeight="1">
      <c r="A454" s="20"/>
      <c r="B454" s="21"/>
      <c r="C454" s="21"/>
      <c r="D454" s="22"/>
      <c r="E454" s="21"/>
      <c r="F454" s="162" t="e" cm="1">
        <f t="array" ref="F454">_xlfn.IFS(D454="Tech Bachelor - Still to be hired",5700,D454="Master - Still to be hired",8000,D454="Master in Eng - Still to be hired",8700,D454="PhD - Still to be hired",10500,D454="Tech Bachelor",5700,D454="Master",8000,D454="Master in Eng",8700,D454="PhD",10500)</f>
        <v>#N/A</v>
      </c>
      <c r="G454" s="23"/>
      <c r="H454" s="24" t="e">
        <f>'Cost Input'!$F454*'Cost Input'!$G454</f>
        <v>#N/A</v>
      </c>
      <c r="I454" s="23"/>
      <c r="J454" s="24" t="e">
        <f>'Cost Input'!$F454*'Cost Input'!$I454</f>
        <v>#N/A</v>
      </c>
      <c r="K454" s="25">
        <f>'Cost Input'!$G454+'Cost Input'!$I454</f>
        <v>0</v>
      </c>
      <c r="L454" s="26" t="e">
        <f>'Cost Input'!$H454+'Cost Input'!$J454</f>
        <v>#N/A</v>
      </c>
      <c r="M454" s="27"/>
      <c r="N454" s="27"/>
      <c r="O454" s="28">
        <f>'Cost Input'!$M454+'Cost Input'!$N454</f>
        <v>0</v>
      </c>
      <c r="P454" s="29"/>
      <c r="Q454" s="29"/>
      <c r="R454" s="1"/>
      <c r="S454" s="1"/>
      <c r="T454" s="1"/>
      <c r="U454" s="1"/>
      <c r="V454" s="1"/>
      <c r="W454" s="1"/>
      <c r="X454" s="1"/>
      <c r="Y454" s="1"/>
      <c r="Z454" s="1"/>
    </row>
    <row r="455" spans="1:26" ht="14.25" customHeight="1">
      <c r="A455" s="20"/>
      <c r="B455" s="21"/>
      <c r="C455" s="21"/>
      <c r="D455" s="22"/>
      <c r="E455" s="21"/>
      <c r="F455" s="162" t="e" cm="1">
        <f t="array" ref="F455">_xlfn.IFS(D455="Tech Bachelor - Still to be hired",5700,D455="Master - Still to be hired",8000,D455="Master in Eng - Still to be hired",8700,D455="PhD - Still to be hired",10500,D455="Tech Bachelor",5700,D455="Master",8000,D455="Master in Eng",8700,D455="PhD",10500)</f>
        <v>#N/A</v>
      </c>
      <c r="G455" s="23"/>
      <c r="H455" s="24" t="e">
        <f>'Cost Input'!$F455*'Cost Input'!$G455</f>
        <v>#N/A</v>
      </c>
      <c r="I455" s="23"/>
      <c r="J455" s="24" t="e">
        <f>'Cost Input'!$F455*'Cost Input'!$I455</f>
        <v>#N/A</v>
      </c>
      <c r="K455" s="25">
        <f>'Cost Input'!$G455+'Cost Input'!$I455</f>
        <v>0</v>
      </c>
      <c r="L455" s="26" t="e">
        <f>'Cost Input'!$H455+'Cost Input'!$J455</f>
        <v>#N/A</v>
      </c>
      <c r="M455" s="27"/>
      <c r="N455" s="27"/>
      <c r="O455" s="28">
        <f>'Cost Input'!$M455+'Cost Input'!$N455</f>
        <v>0</v>
      </c>
      <c r="P455" s="29"/>
      <c r="Q455" s="29"/>
      <c r="R455" s="1"/>
      <c r="S455" s="1"/>
      <c r="T455" s="1"/>
      <c r="U455" s="1"/>
      <c r="V455" s="1"/>
      <c r="W455" s="1"/>
      <c r="X455" s="1"/>
      <c r="Y455" s="1"/>
      <c r="Z455" s="1"/>
    </row>
    <row r="456" spans="1:26" ht="14.25" customHeight="1">
      <c r="A456" s="20"/>
      <c r="B456" s="21"/>
      <c r="C456" s="21"/>
      <c r="D456" s="22"/>
      <c r="E456" s="21"/>
      <c r="F456" s="162" t="e" cm="1">
        <f t="array" ref="F456">_xlfn.IFS(D456="Tech Bachelor - Still to be hired",5700,D456="Master - Still to be hired",8000,D456="Master in Eng - Still to be hired",8700,D456="PhD - Still to be hired",10500,D456="Tech Bachelor",5700,D456="Master",8000,D456="Master in Eng",8700,D456="PhD",10500)</f>
        <v>#N/A</v>
      </c>
      <c r="G456" s="23"/>
      <c r="H456" s="24" t="e">
        <f>'Cost Input'!$F456*'Cost Input'!$G456</f>
        <v>#N/A</v>
      </c>
      <c r="I456" s="23"/>
      <c r="J456" s="24" t="e">
        <f>'Cost Input'!$F456*'Cost Input'!$I456</f>
        <v>#N/A</v>
      </c>
      <c r="K456" s="25">
        <f>'Cost Input'!$G456+'Cost Input'!$I456</f>
        <v>0</v>
      </c>
      <c r="L456" s="26" t="e">
        <f>'Cost Input'!$H456+'Cost Input'!$J456</f>
        <v>#N/A</v>
      </c>
      <c r="M456" s="27"/>
      <c r="N456" s="27"/>
      <c r="O456" s="28">
        <f>'Cost Input'!$M456+'Cost Input'!$N456</f>
        <v>0</v>
      </c>
      <c r="P456" s="29"/>
      <c r="Q456" s="29"/>
      <c r="R456" s="1"/>
      <c r="S456" s="1"/>
      <c r="T456" s="1"/>
      <c r="U456" s="1"/>
      <c r="V456" s="1"/>
      <c r="W456" s="1"/>
      <c r="X456" s="1"/>
      <c r="Y456" s="1"/>
      <c r="Z456" s="1"/>
    </row>
    <row r="457" spans="1:26" ht="14.25" customHeight="1">
      <c r="A457" s="20"/>
      <c r="B457" s="21"/>
      <c r="C457" s="21"/>
      <c r="D457" s="22"/>
      <c r="E457" s="21"/>
      <c r="F457" s="162" t="e" cm="1">
        <f t="array" ref="F457">_xlfn.IFS(D457="Tech Bachelor - Still to be hired",5700,D457="Master - Still to be hired",8000,D457="Master in Eng - Still to be hired",8700,D457="PhD - Still to be hired",10500,D457="Tech Bachelor",5700,D457="Master",8000,D457="Master in Eng",8700,D457="PhD",10500)</f>
        <v>#N/A</v>
      </c>
      <c r="G457" s="23"/>
      <c r="H457" s="24" t="e">
        <f>'Cost Input'!$F457*'Cost Input'!$G457</f>
        <v>#N/A</v>
      </c>
      <c r="I457" s="23"/>
      <c r="J457" s="24" t="e">
        <f>'Cost Input'!$F457*'Cost Input'!$I457</f>
        <v>#N/A</v>
      </c>
      <c r="K457" s="25">
        <f>'Cost Input'!$G457+'Cost Input'!$I457</f>
        <v>0</v>
      </c>
      <c r="L457" s="26" t="e">
        <f>'Cost Input'!$H457+'Cost Input'!$J457</f>
        <v>#N/A</v>
      </c>
      <c r="M457" s="27"/>
      <c r="N457" s="27"/>
      <c r="O457" s="28">
        <f>'Cost Input'!$M457+'Cost Input'!$N457</f>
        <v>0</v>
      </c>
      <c r="P457" s="29"/>
      <c r="Q457" s="29"/>
      <c r="R457" s="1"/>
      <c r="S457" s="1"/>
      <c r="T457" s="1"/>
      <c r="U457" s="1"/>
      <c r="V457" s="1"/>
      <c r="W457" s="1"/>
      <c r="X457" s="1"/>
      <c r="Y457" s="1"/>
      <c r="Z457" s="1"/>
    </row>
    <row r="458" spans="1:26" ht="14.25" customHeight="1">
      <c r="A458" s="20"/>
      <c r="B458" s="21"/>
      <c r="C458" s="21"/>
      <c r="D458" s="22"/>
      <c r="E458" s="21"/>
      <c r="F458" s="162" t="e" cm="1">
        <f t="array" ref="F458">_xlfn.IFS(D458="Tech Bachelor - Still to be hired",5700,D458="Master - Still to be hired",8000,D458="Master in Eng - Still to be hired",8700,D458="PhD - Still to be hired",10500,D458="Tech Bachelor",5700,D458="Master",8000,D458="Master in Eng",8700,D458="PhD",10500)</f>
        <v>#N/A</v>
      </c>
      <c r="G458" s="23"/>
      <c r="H458" s="24" t="e">
        <f>'Cost Input'!$F458*'Cost Input'!$G458</f>
        <v>#N/A</v>
      </c>
      <c r="I458" s="23"/>
      <c r="J458" s="24" t="e">
        <f>'Cost Input'!$F458*'Cost Input'!$I458</f>
        <v>#N/A</v>
      </c>
      <c r="K458" s="25">
        <f>'Cost Input'!$G458+'Cost Input'!$I458</f>
        <v>0</v>
      </c>
      <c r="L458" s="26" t="e">
        <f>'Cost Input'!$H458+'Cost Input'!$J458</f>
        <v>#N/A</v>
      </c>
      <c r="M458" s="27"/>
      <c r="N458" s="27"/>
      <c r="O458" s="28">
        <f>'Cost Input'!$M458+'Cost Input'!$N458</f>
        <v>0</v>
      </c>
      <c r="P458" s="29"/>
      <c r="Q458" s="29"/>
      <c r="R458" s="1"/>
      <c r="S458" s="1"/>
      <c r="T458" s="1"/>
      <c r="U458" s="1"/>
      <c r="V458" s="1"/>
      <c r="W458" s="1"/>
      <c r="X458" s="1"/>
      <c r="Y458" s="1"/>
      <c r="Z458" s="1"/>
    </row>
    <row r="459" spans="1:26" ht="14.25" customHeight="1">
      <c r="A459" s="20"/>
      <c r="B459" s="21"/>
      <c r="C459" s="21"/>
      <c r="D459" s="22"/>
      <c r="E459" s="21"/>
      <c r="F459" s="162" t="e" cm="1">
        <f t="array" ref="F459">_xlfn.IFS(D459="Tech Bachelor - Still to be hired",5700,D459="Master - Still to be hired",8000,D459="Master in Eng - Still to be hired",8700,D459="PhD - Still to be hired",10500,D459="Tech Bachelor",5700,D459="Master",8000,D459="Master in Eng",8700,D459="PhD",10500)</f>
        <v>#N/A</v>
      </c>
      <c r="G459" s="23"/>
      <c r="H459" s="24" t="e">
        <f>'Cost Input'!$F459*'Cost Input'!$G459</f>
        <v>#N/A</v>
      </c>
      <c r="I459" s="23"/>
      <c r="J459" s="24" t="e">
        <f>'Cost Input'!$F459*'Cost Input'!$I459</f>
        <v>#N/A</v>
      </c>
      <c r="K459" s="25">
        <f>'Cost Input'!$G459+'Cost Input'!$I459</f>
        <v>0</v>
      </c>
      <c r="L459" s="26" t="e">
        <f>'Cost Input'!$H459+'Cost Input'!$J459</f>
        <v>#N/A</v>
      </c>
      <c r="M459" s="27"/>
      <c r="N459" s="27"/>
      <c r="O459" s="28">
        <f>'Cost Input'!$M459+'Cost Input'!$N459</f>
        <v>0</v>
      </c>
      <c r="P459" s="29"/>
      <c r="Q459" s="29"/>
      <c r="R459" s="1"/>
      <c r="S459" s="1"/>
      <c r="T459" s="1"/>
      <c r="U459" s="1"/>
      <c r="V459" s="1"/>
      <c r="W459" s="1"/>
      <c r="X459" s="1"/>
      <c r="Y459" s="1"/>
      <c r="Z459" s="1"/>
    </row>
    <row r="460" spans="1:26" ht="14.25" customHeight="1">
      <c r="A460" s="20"/>
      <c r="B460" s="21"/>
      <c r="C460" s="21"/>
      <c r="D460" s="22"/>
      <c r="E460" s="21"/>
      <c r="F460" s="162" t="e" cm="1">
        <f t="array" ref="F460">_xlfn.IFS(D460="Tech Bachelor - Still to be hired",5700,D460="Master - Still to be hired",8000,D460="Master in Eng - Still to be hired",8700,D460="PhD - Still to be hired",10500,D460="Tech Bachelor",5700,D460="Master",8000,D460="Master in Eng",8700,D460="PhD",10500)</f>
        <v>#N/A</v>
      </c>
      <c r="G460" s="23"/>
      <c r="H460" s="24" t="e">
        <f>'Cost Input'!$F460*'Cost Input'!$G460</f>
        <v>#N/A</v>
      </c>
      <c r="I460" s="23"/>
      <c r="J460" s="24" t="e">
        <f>'Cost Input'!$F460*'Cost Input'!$I460</f>
        <v>#N/A</v>
      </c>
      <c r="K460" s="25">
        <f>'Cost Input'!$G460+'Cost Input'!$I460</f>
        <v>0</v>
      </c>
      <c r="L460" s="26" t="e">
        <f>'Cost Input'!$H460+'Cost Input'!$J460</f>
        <v>#N/A</v>
      </c>
      <c r="M460" s="27"/>
      <c r="N460" s="27"/>
      <c r="O460" s="28">
        <f>'Cost Input'!$M460+'Cost Input'!$N460</f>
        <v>0</v>
      </c>
      <c r="P460" s="29"/>
      <c r="Q460" s="29"/>
      <c r="R460" s="1"/>
      <c r="S460" s="1"/>
      <c r="T460" s="1"/>
      <c r="U460" s="1"/>
      <c r="V460" s="1"/>
      <c r="W460" s="1"/>
      <c r="X460" s="1"/>
      <c r="Y460" s="1"/>
      <c r="Z460" s="1"/>
    </row>
    <row r="461" spans="1:26" ht="14.25" customHeight="1">
      <c r="A461" s="20"/>
      <c r="B461" s="21"/>
      <c r="C461" s="21"/>
      <c r="D461" s="22"/>
      <c r="E461" s="21"/>
      <c r="F461" s="162" t="e" cm="1">
        <f t="array" ref="F461">_xlfn.IFS(D461="Tech Bachelor - Still to be hired",5700,D461="Master - Still to be hired",8000,D461="Master in Eng - Still to be hired",8700,D461="PhD - Still to be hired",10500,D461="Tech Bachelor",5700,D461="Master",8000,D461="Master in Eng",8700,D461="PhD",10500)</f>
        <v>#N/A</v>
      </c>
      <c r="G461" s="23"/>
      <c r="H461" s="24" t="e">
        <f>'Cost Input'!$F461*'Cost Input'!$G461</f>
        <v>#N/A</v>
      </c>
      <c r="I461" s="23"/>
      <c r="J461" s="24" t="e">
        <f>'Cost Input'!$F461*'Cost Input'!$I461</f>
        <v>#N/A</v>
      </c>
      <c r="K461" s="25">
        <f>'Cost Input'!$G461+'Cost Input'!$I461</f>
        <v>0</v>
      </c>
      <c r="L461" s="26" t="e">
        <f>'Cost Input'!$H461+'Cost Input'!$J461</f>
        <v>#N/A</v>
      </c>
      <c r="M461" s="27"/>
      <c r="N461" s="27"/>
      <c r="O461" s="28">
        <f>'Cost Input'!$M461+'Cost Input'!$N461</f>
        <v>0</v>
      </c>
      <c r="P461" s="29"/>
      <c r="Q461" s="29"/>
      <c r="R461" s="1"/>
      <c r="S461" s="1"/>
      <c r="T461" s="1"/>
      <c r="U461" s="1"/>
      <c r="V461" s="1"/>
      <c r="W461" s="1"/>
      <c r="X461" s="1"/>
      <c r="Y461" s="1"/>
      <c r="Z461" s="1"/>
    </row>
    <row r="462" spans="1:26" ht="14.25" customHeight="1">
      <c r="A462" s="20"/>
      <c r="B462" s="21"/>
      <c r="C462" s="21"/>
      <c r="D462" s="22"/>
      <c r="E462" s="21"/>
      <c r="F462" s="162" t="e" cm="1">
        <f t="array" ref="F462">_xlfn.IFS(D462="Tech Bachelor - Still to be hired",5700,D462="Master - Still to be hired",8000,D462="Master in Eng - Still to be hired",8700,D462="PhD - Still to be hired",10500,D462="Tech Bachelor",5700,D462="Master",8000,D462="Master in Eng",8700,D462="PhD",10500)</f>
        <v>#N/A</v>
      </c>
      <c r="G462" s="23"/>
      <c r="H462" s="24" t="e">
        <f>'Cost Input'!$F462*'Cost Input'!$G462</f>
        <v>#N/A</v>
      </c>
      <c r="I462" s="23"/>
      <c r="J462" s="24" t="e">
        <f>'Cost Input'!$F462*'Cost Input'!$I462</f>
        <v>#N/A</v>
      </c>
      <c r="K462" s="25">
        <f>'Cost Input'!$G462+'Cost Input'!$I462</f>
        <v>0</v>
      </c>
      <c r="L462" s="26" t="e">
        <f>'Cost Input'!$H462+'Cost Input'!$J462</f>
        <v>#N/A</v>
      </c>
      <c r="M462" s="27"/>
      <c r="N462" s="27"/>
      <c r="O462" s="28">
        <f>'Cost Input'!$M462+'Cost Input'!$N462</f>
        <v>0</v>
      </c>
      <c r="P462" s="29"/>
      <c r="Q462" s="29"/>
      <c r="R462" s="1"/>
      <c r="S462" s="1"/>
      <c r="T462" s="1"/>
      <c r="U462" s="1"/>
      <c r="V462" s="1"/>
      <c r="W462" s="1"/>
      <c r="X462" s="1"/>
      <c r="Y462" s="1"/>
      <c r="Z462" s="1"/>
    </row>
    <row r="463" spans="1:26" ht="14.25" customHeight="1">
      <c r="A463" s="20"/>
      <c r="B463" s="21"/>
      <c r="C463" s="21"/>
      <c r="D463" s="22"/>
      <c r="E463" s="21"/>
      <c r="F463" s="162" t="e" cm="1">
        <f t="array" ref="F463">_xlfn.IFS(D463="Tech Bachelor - Still to be hired",5700,D463="Master - Still to be hired",8000,D463="Master in Eng - Still to be hired",8700,D463="PhD - Still to be hired",10500,D463="Tech Bachelor",5700,D463="Master",8000,D463="Master in Eng",8700,D463="PhD",10500)</f>
        <v>#N/A</v>
      </c>
      <c r="G463" s="23"/>
      <c r="H463" s="24" t="e">
        <f>'Cost Input'!$F463*'Cost Input'!$G463</f>
        <v>#N/A</v>
      </c>
      <c r="I463" s="23"/>
      <c r="J463" s="24" t="e">
        <f>'Cost Input'!$F463*'Cost Input'!$I463</f>
        <v>#N/A</v>
      </c>
      <c r="K463" s="25">
        <f>'Cost Input'!$G463+'Cost Input'!$I463</f>
        <v>0</v>
      </c>
      <c r="L463" s="26" t="e">
        <f>'Cost Input'!$H463+'Cost Input'!$J463</f>
        <v>#N/A</v>
      </c>
      <c r="M463" s="27"/>
      <c r="N463" s="27"/>
      <c r="O463" s="28">
        <f>'Cost Input'!$M463+'Cost Input'!$N463</f>
        <v>0</v>
      </c>
      <c r="P463" s="29"/>
      <c r="Q463" s="29"/>
      <c r="R463" s="1"/>
      <c r="S463" s="1"/>
      <c r="T463" s="1"/>
      <c r="U463" s="1"/>
      <c r="V463" s="1"/>
      <c r="W463" s="1"/>
      <c r="X463" s="1"/>
      <c r="Y463" s="1"/>
      <c r="Z463" s="1"/>
    </row>
    <row r="464" spans="1:26" ht="14.25" customHeight="1">
      <c r="A464" s="20"/>
      <c r="B464" s="21"/>
      <c r="C464" s="21"/>
      <c r="D464" s="22"/>
      <c r="E464" s="21"/>
      <c r="F464" s="162" t="e" cm="1">
        <f t="array" ref="F464">_xlfn.IFS(D464="Tech Bachelor - Still to be hired",5700,D464="Master - Still to be hired",8000,D464="Master in Eng - Still to be hired",8700,D464="PhD - Still to be hired",10500,D464="Tech Bachelor",5700,D464="Master",8000,D464="Master in Eng",8700,D464="PhD",10500)</f>
        <v>#N/A</v>
      </c>
      <c r="G464" s="23"/>
      <c r="H464" s="24" t="e">
        <f>'Cost Input'!$F464*'Cost Input'!$G464</f>
        <v>#N/A</v>
      </c>
      <c r="I464" s="23"/>
      <c r="J464" s="24" t="e">
        <f>'Cost Input'!$F464*'Cost Input'!$I464</f>
        <v>#N/A</v>
      </c>
      <c r="K464" s="25">
        <f>'Cost Input'!$G464+'Cost Input'!$I464</f>
        <v>0</v>
      </c>
      <c r="L464" s="26" t="e">
        <f>'Cost Input'!$H464+'Cost Input'!$J464</f>
        <v>#N/A</v>
      </c>
      <c r="M464" s="27"/>
      <c r="N464" s="27"/>
      <c r="O464" s="28">
        <f>'Cost Input'!$M464+'Cost Input'!$N464</f>
        <v>0</v>
      </c>
      <c r="P464" s="29"/>
      <c r="Q464" s="29"/>
      <c r="R464" s="1"/>
      <c r="S464" s="1"/>
      <c r="T464" s="1"/>
      <c r="U464" s="1"/>
      <c r="V464" s="1"/>
      <c r="W464" s="1"/>
      <c r="X464" s="1"/>
      <c r="Y464" s="1"/>
      <c r="Z464" s="1"/>
    </row>
    <row r="465" spans="1:26" ht="14.25" customHeight="1">
      <c r="A465" s="20"/>
      <c r="B465" s="21"/>
      <c r="C465" s="21"/>
      <c r="D465" s="22"/>
      <c r="E465" s="21"/>
      <c r="F465" s="162" t="e" cm="1">
        <f t="array" ref="F465">_xlfn.IFS(D465="Tech Bachelor - Still to be hired",5700,D465="Master - Still to be hired",8000,D465="Master in Eng - Still to be hired",8700,D465="PhD - Still to be hired",10500,D465="Tech Bachelor",5700,D465="Master",8000,D465="Master in Eng",8700,D465="PhD",10500)</f>
        <v>#N/A</v>
      </c>
      <c r="G465" s="23"/>
      <c r="H465" s="24" t="e">
        <f>'Cost Input'!$F465*'Cost Input'!$G465</f>
        <v>#N/A</v>
      </c>
      <c r="I465" s="23"/>
      <c r="J465" s="24" t="e">
        <f>'Cost Input'!$F465*'Cost Input'!$I465</f>
        <v>#N/A</v>
      </c>
      <c r="K465" s="25">
        <f>'Cost Input'!$G465+'Cost Input'!$I465</f>
        <v>0</v>
      </c>
      <c r="L465" s="26" t="e">
        <f>'Cost Input'!$H465+'Cost Input'!$J465</f>
        <v>#N/A</v>
      </c>
      <c r="M465" s="27"/>
      <c r="N465" s="27"/>
      <c r="O465" s="28">
        <f>'Cost Input'!$M465+'Cost Input'!$N465</f>
        <v>0</v>
      </c>
      <c r="P465" s="29"/>
      <c r="Q465" s="29"/>
      <c r="R465" s="1"/>
      <c r="S465" s="1"/>
      <c r="T465" s="1"/>
      <c r="U465" s="1"/>
      <c r="V465" s="1"/>
      <c r="W465" s="1"/>
      <c r="X465" s="1"/>
      <c r="Y465" s="1"/>
      <c r="Z465" s="1"/>
    </row>
    <row r="466" spans="1:26" ht="14.25" customHeight="1">
      <c r="A466" s="20"/>
      <c r="B466" s="21"/>
      <c r="C466" s="21"/>
      <c r="D466" s="22"/>
      <c r="E466" s="21"/>
      <c r="F466" s="162" t="e" cm="1">
        <f t="array" ref="F466">_xlfn.IFS(D466="Tech Bachelor - Still to be hired",5700,D466="Master - Still to be hired",8000,D466="Master in Eng - Still to be hired",8700,D466="PhD - Still to be hired",10500,D466="Tech Bachelor",5700,D466="Master",8000,D466="Master in Eng",8700,D466="PhD",10500)</f>
        <v>#N/A</v>
      </c>
      <c r="G466" s="23"/>
      <c r="H466" s="24" t="e">
        <f>'Cost Input'!$F466*'Cost Input'!$G466</f>
        <v>#N/A</v>
      </c>
      <c r="I466" s="23"/>
      <c r="J466" s="24" t="e">
        <f>'Cost Input'!$F466*'Cost Input'!$I466</f>
        <v>#N/A</v>
      </c>
      <c r="K466" s="25">
        <f>'Cost Input'!$G466+'Cost Input'!$I466</f>
        <v>0</v>
      </c>
      <c r="L466" s="26" t="e">
        <f>'Cost Input'!$H466+'Cost Input'!$J466</f>
        <v>#N/A</v>
      </c>
      <c r="M466" s="27"/>
      <c r="N466" s="27"/>
      <c r="O466" s="28">
        <f>'Cost Input'!$M466+'Cost Input'!$N466</f>
        <v>0</v>
      </c>
      <c r="P466" s="29"/>
      <c r="Q466" s="29"/>
      <c r="R466" s="1"/>
      <c r="S466" s="1"/>
      <c r="T466" s="1"/>
      <c r="U466" s="1"/>
      <c r="V466" s="1"/>
      <c r="W466" s="1"/>
      <c r="X466" s="1"/>
      <c r="Y466" s="1"/>
      <c r="Z466" s="1"/>
    </row>
    <row r="467" spans="1:26" ht="14.25" customHeight="1">
      <c r="A467" s="20"/>
      <c r="B467" s="21"/>
      <c r="C467" s="21"/>
      <c r="D467" s="22"/>
      <c r="E467" s="21"/>
      <c r="F467" s="162" t="e" cm="1">
        <f t="array" ref="F467">_xlfn.IFS(D467="Tech Bachelor - Still to be hired",5700,D467="Master - Still to be hired",8000,D467="Master in Eng - Still to be hired",8700,D467="PhD - Still to be hired",10500,D467="Tech Bachelor",5700,D467="Master",8000,D467="Master in Eng",8700,D467="PhD",10500)</f>
        <v>#N/A</v>
      </c>
      <c r="G467" s="23"/>
      <c r="H467" s="24" t="e">
        <f>'Cost Input'!$F467*'Cost Input'!$G467</f>
        <v>#N/A</v>
      </c>
      <c r="I467" s="23"/>
      <c r="J467" s="24" t="e">
        <f>'Cost Input'!$F467*'Cost Input'!$I467</f>
        <v>#N/A</v>
      </c>
      <c r="K467" s="25">
        <f>'Cost Input'!$G467+'Cost Input'!$I467</f>
        <v>0</v>
      </c>
      <c r="L467" s="26" t="e">
        <f>'Cost Input'!$H467+'Cost Input'!$J467</f>
        <v>#N/A</v>
      </c>
      <c r="M467" s="27"/>
      <c r="N467" s="27"/>
      <c r="O467" s="28">
        <f>'Cost Input'!$M467+'Cost Input'!$N467</f>
        <v>0</v>
      </c>
      <c r="P467" s="29"/>
      <c r="Q467" s="29"/>
      <c r="R467" s="1"/>
      <c r="S467" s="1"/>
      <c r="T467" s="1"/>
      <c r="U467" s="1"/>
      <c r="V467" s="1"/>
      <c r="W467" s="1"/>
      <c r="X467" s="1"/>
      <c r="Y467" s="1"/>
      <c r="Z467" s="1"/>
    </row>
    <row r="468" spans="1:26" ht="14.25" customHeight="1">
      <c r="A468" s="20"/>
      <c r="B468" s="21"/>
      <c r="C468" s="21"/>
      <c r="D468" s="22"/>
      <c r="E468" s="21"/>
      <c r="F468" s="162" t="e" cm="1">
        <f t="array" ref="F468">_xlfn.IFS(D468="Tech Bachelor - Still to be hired",5700,D468="Master - Still to be hired",8000,D468="Master in Eng - Still to be hired",8700,D468="PhD - Still to be hired",10500,D468="Tech Bachelor",5700,D468="Master",8000,D468="Master in Eng",8700,D468="PhD",10500)</f>
        <v>#N/A</v>
      </c>
      <c r="G468" s="23"/>
      <c r="H468" s="24" t="e">
        <f>'Cost Input'!$F468*'Cost Input'!$G468</f>
        <v>#N/A</v>
      </c>
      <c r="I468" s="23"/>
      <c r="J468" s="24" t="e">
        <f>'Cost Input'!$F468*'Cost Input'!$I468</f>
        <v>#N/A</v>
      </c>
      <c r="K468" s="25">
        <f>'Cost Input'!$G468+'Cost Input'!$I468</f>
        <v>0</v>
      </c>
      <c r="L468" s="26" t="e">
        <f>'Cost Input'!$H468+'Cost Input'!$J468</f>
        <v>#N/A</v>
      </c>
      <c r="M468" s="27"/>
      <c r="N468" s="27"/>
      <c r="O468" s="28">
        <f>'Cost Input'!$M468+'Cost Input'!$N468</f>
        <v>0</v>
      </c>
      <c r="P468" s="29"/>
      <c r="Q468" s="29"/>
      <c r="R468" s="1"/>
      <c r="S468" s="1"/>
      <c r="T468" s="1"/>
      <c r="U468" s="1"/>
      <c r="V468" s="1"/>
      <c r="W468" s="1"/>
      <c r="X468" s="1"/>
      <c r="Y468" s="1"/>
      <c r="Z468" s="1"/>
    </row>
    <row r="469" spans="1:26" ht="14.25" customHeight="1">
      <c r="A469" s="20"/>
      <c r="B469" s="21"/>
      <c r="C469" s="21"/>
      <c r="D469" s="22"/>
      <c r="E469" s="21"/>
      <c r="F469" s="162" t="e" cm="1">
        <f t="array" ref="F469">_xlfn.IFS(D469="Tech Bachelor - Still to be hired",5700,D469="Master - Still to be hired",8000,D469="Master in Eng - Still to be hired",8700,D469="PhD - Still to be hired",10500,D469="Tech Bachelor",5700,D469="Master",8000,D469="Master in Eng",8700,D469="PhD",10500)</f>
        <v>#N/A</v>
      </c>
      <c r="G469" s="23"/>
      <c r="H469" s="24" t="e">
        <f>'Cost Input'!$F469*'Cost Input'!$G469</f>
        <v>#N/A</v>
      </c>
      <c r="I469" s="23"/>
      <c r="J469" s="24" t="e">
        <f>'Cost Input'!$F469*'Cost Input'!$I469</f>
        <v>#N/A</v>
      </c>
      <c r="K469" s="25">
        <f>'Cost Input'!$G469+'Cost Input'!$I469</f>
        <v>0</v>
      </c>
      <c r="L469" s="26" t="e">
        <f>'Cost Input'!$H469+'Cost Input'!$J469</f>
        <v>#N/A</v>
      </c>
      <c r="M469" s="27"/>
      <c r="N469" s="27"/>
      <c r="O469" s="28">
        <f>'Cost Input'!$M469+'Cost Input'!$N469</f>
        <v>0</v>
      </c>
      <c r="P469" s="29"/>
      <c r="Q469" s="29"/>
      <c r="R469" s="1"/>
      <c r="S469" s="1"/>
      <c r="T469" s="1"/>
      <c r="U469" s="1"/>
      <c r="V469" s="1"/>
      <c r="W469" s="1"/>
      <c r="X469" s="1"/>
      <c r="Y469" s="1"/>
      <c r="Z469" s="1"/>
    </row>
    <row r="470" spans="1:26" ht="14.25" customHeight="1">
      <c r="A470" s="20"/>
      <c r="B470" s="21"/>
      <c r="C470" s="21"/>
      <c r="D470" s="22"/>
      <c r="E470" s="21"/>
      <c r="F470" s="162" t="e" cm="1">
        <f t="array" ref="F470">_xlfn.IFS(D470="Tech Bachelor - Still to be hired",5700,D470="Master - Still to be hired",8000,D470="Master in Eng - Still to be hired",8700,D470="PhD - Still to be hired",10500,D470="Tech Bachelor",5700,D470="Master",8000,D470="Master in Eng",8700,D470="PhD",10500)</f>
        <v>#N/A</v>
      </c>
      <c r="G470" s="23"/>
      <c r="H470" s="24" t="e">
        <f>'Cost Input'!$F470*'Cost Input'!$G470</f>
        <v>#N/A</v>
      </c>
      <c r="I470" s="23"/>
      <c r="J470" s="24" t="e">
        <f>'Cost Input'!$F470*'Cost Input'!$I470</f>
        <v>#N/A</v>
      </c>
      <c r="K470" s="25">
        <f>'Cost Input'!$G470+'Cost Input'!$I470</f>
        <v>0</v>
      </c>
      <c r="L470" s="26" t="e">
        <f>'Cost Input'!$H470+'Cost Input'!$J470</f>
        <v>#N/A</v>
      </c>
      <c r="M470" s="27"/>
      <c r="N470" s="27"/>
      <c r="O470" s="28">
        <f>'Cost Input'!$M470+'Cost Input'!$N470</f>
        <v>0</v>
      </c>
      <c r="P470" s="29"/>
      <c r="Q470" s="29"/>
      <c r="R470" s="1"/>
      <c r="S470" s="1"/>
      <c r="T470" s="1"/>
      <c r="U470" s="1"/>
      <c r="V470" s="1"/>
      <c r="W470" s="1"/>
      <c r="X470" s="1"/>
      <c r="Y470" s="1"/>
      <c r="Z470" s="1"/>
    </row>
    <row r="471" spans="1:26" ht="14.25" customHeight="1">
      <c r="A471" s="20"/>
      <c r="B471" s="21"/>
      <c r="C471" s="21"/>
      <c r="D471" s="22"/>
      <c r="E471" s="21"/>
      <c r="F471" s="162" t="e" cm="1">
        <f t="array" ref="F471">_xlfn.IFS(D471="Tech Bachelor - Still to be hired",5700,D471="Master - Still to be hired",8000,D471="Master in Eng - Still to be hired",8700,D471="PhD - Still to be hired",10500,D471="Tech Bachelor",5700,D471="Master",8000,D471="Master in Eng",8700,D471="PhD",10500)</f>
        <v>#N/A</v>
      </c>
      <c r="G471" s="23"/>
      <c r="H471" s="24" t="e">
        <f>'Cost Input'!$F471*'Cost Input'!$G471</f>
        <v>#N/A</v>
      </c>
      <c r="I471" s="23"/>
      <c r="J471" s="24" t="e">
        <f>'Cost Input'!$F471*'Cost Input'!$I471</f>
        <v>#N/A</v>
      </c>
      <c r="K471" s="25">
        <f>'Cost Input'!$G471+'Cost Input'!$I471</f>
        <v>0</v>
      </c>
      <c r="L471" s="26" t="e">
        <f>'Cost Input'!$H471+'Cost Input'!$J471</f>
        <v>#N/A</v>
      </c>
      <c r="M471" s="27"/>
      <c r="N471" s="27"/>
      <c r="O471" s="28">
        <f>'Cost Input'!$M471+'Cost Input'!$N471</f>
        <v>0</v>
      </c>
      <c r="P471" s="29"/>
      <c r="Q471" s="29"/>
      <c r="R471" s="1"/>
      <c r="S471" s="1"/>
      <c r="T471" s="1"/>
      <c r="U471" s="1"/>
      <c r="V471" s="1"/>
      <c r="W471" s="1"/>
      <c r="X471" s="1"/>
      <c r="Y471" s="1"/>
      <c r="Z471" s="1"/>
    </row>
    <row r="472" spans="1:26" ht="14.25" customHeight="1">
      <c r="A472" s="20"/>
      <c r="B472" s="21"/>
      <c r="C472" s="21"/>
      <c r="D472" s="22"/>
      <c r="E472" s="21"/>
      <c r="F472" s="162" t="e" cm="1">
        <f t="array" ref="F472">_xlfn.IFS(D472="Tech Bachelor - Still to be hired",5700,D472="Master - Still to be hired",8000,D472="Master in Eng - Still to be hired",8700,D472="PhD - Still to be hired",10500,D472="Tech Bachelor",5700,D472="Master",8000,D472="Master in Eng",8700,D472="PhD",10500)</f>
        <v>#N/A</v>
      </c>
      <c r="G472" s="23"/>
      <c r="H472" s="24" t="e">
        <f>'Cost Input'!$F472*'Cost Input'!$G472</f>
        <v>#N/A</v>
      </c>
      <c r="I472" s="23"/>
      <c r="J472" s="24" t="e">
        <f>'Cost Input'!$F472*'Cost Input'!$I472</f>
        <v>#N/A</v>
      </c>
      <c r="K472" s="25">
        <f>'Cost Input'!$G472+'Cost Input'!$I472</f>
        <v>0</v>
      </c>
      <c r="L472" s="26" t="e">
        <f>'Cost Input'!$H472+'Cost Input'!$J472</f>
        <v>#N/A</v>
      </c>
      <c r="M472" s="27"/>
      <c r="N472" s="27"/>
      <c r="O472" s="28">
        <f>'Cost Input'!$M472+'Cost Input'!$N472</f>
        <v>0</v>
      </c>
      <c r="P472" s="29"/>
      <c r="Q472" s="29"/>
      <c r="R472" s="1"/>
      <c r="S472" s="1"/>
      <c r="T472" s="1"/>
      <c r="U472" s="1"/>
      <c r="V472" s="1"/>
      <c r="W472" s="1"/>
      <c r="X472" s="1"/>
      <c r="Y472" s="1"/>
      <c r="Z472" s="1"/>
    </row>
    <row r="473" spans="1:26" ht="14.25" customHeight="1">
      <c r="A473" s="20"/>
      <c r="B473" s="21"/>
      <c r="C473" s="21"/>
      <c r="D473" s="22"/>
      <c r="E473" s="21"/>
      <c r="F473" s="162" t="e" cm="1">
        <f t="array" ref="F473">_xlfn.IFS(D473="Tech Bachelor - Still to be hired",5700,D473="Master - Still to be hired",8000,D473="Master in Eng - Still to be hired",8700,D473="PhD - Still to be hired",10500,D473="Tech Bachelor",5700,D473="Master",8000,D473="Master in Eng",8700,D473="PhD",10500)</f>
        <v>#N/A</v>
      </c>
      <c r="G473" s="23"/>
      <c r="H473" s="24" t="e">
        <f>'Cost Input'!$F473*'Cost Input'!$G473</f>
        <v>#N/A</v>
      </c>
      <c r="I473" s="23"/>
      <c r="J473" s="24" t="e">
        <f>'Cost Input'!$F473*'Cost Input'!$I473</f>
        <v>#N/A</v>
      </c>
      <c r="K473" s="25">
        <f>'Cost Input'!$G473+'Cost Input'!$I473</f>
        <v>0</v>
      </c>
      <c r="L473" s="26" t="e">
        <f>'Cost Input'!$H473+'Cost Input'!$J473</f>
        <v>#N/A</v>
      </c>
      <c r="M473" s="27"/>
      <c r="N473" s="27"/>
      <c r="O473" s="28">
        <f>'Cost Input'!$M473+'Cost Input'!$N473</f>
        <v>0</v>
      </c>
      <c r="P473" s="29"/>
      <c r="Q473" s="29"/>
      <c r="R473" s="1"/>
      <c r="S473" s="1"/>
      <c r="T473" s="1"/>
      <c r="U473" s="1"/>
      <c r="V473" s="1"/>
      <c r="W473" s="1"/>
      <c r="X473" s="1"/>
      <c r="Y473" s="1"/>
      <c r="Z473" s="1"/>
    </row>
    <row r="474" spans="1:26" ht="14.25" customHeight="1">
      <c r="A474" s="20"/>
      <c r="B474" s="21"/>
      <c r="C474" s="21"/>
      <c r="D474" s="22"/>
      <c r="E474" s="21"/>
      <c r="F474" s="162" t="e" cm="1">
        <f t="array" ref="F474">_xlfn.IFS(D474="Tech Bachelor - Still to be hired",5700,D474="Master - Still to be hired",8000,D474="Master in Eng - Still to be hired",8700,D474="PhD - Still to be hired",10500,D474="Tech Bachelor",5700,D474="Master",8000,D474="Master in Eng",8700,D474="PhD",10500)</f>
        <v>#N/A</v>
      </c>
      <c r="G474" s="23"/>
      <c r="H474" s="24" t="e">
        <f>'Cost Input'!$F474*'Cost Input'!$G474</f>
        <v>#N/A</v>
      </c>
      <c r="I474" s="23"/>
      <c r="J474" s="24" t="e">
        <f>'Cost Input'!$F474*'Cost Input'!$I474</f>
        <v>#N/A</v>
      </c>
      <c r="K474" s="25">
        <f>'Cost Input'!$G474+'Cost Input'!$I474</f>
        <v>0</v>
      </c>
      <c r="L474" s="26" t="e">
        <f>'Cost Input'!$H474+'Cost Input'!$J474</f>
        <v>#N/A</v>
      </c>
      <c r="M474" s="27"/>
      <c r="N474" s="27"/>
      <c r="O474" s="28">
        <f>'Cost Input'!$M474+'Cost Input'!$N474</f>
        <v>0</v>
      </c>
      <c r="P474" s="29"/>
      <c r="Q474" s="29"/>
      <c r="R474" s="1"/>
      <c r="S474" s="1"/>
      <c r="T474" s="1"/>
      <c r="U474" s="1"/>
      <c r="V474" s="1"/>
      <c r="W474" s="1"/>
      <c r="X474" s="1"/>
      <c r="Y474" s="1"/>
      <c r="Z474" s="1"/>
    </row>
    <row r="475" spans="1:26" ht="14.25" customHeight="1">
      <c r="A475" s="20"/>
      <c r="B475" s="21"/>
      <c r="C475" s="21"/>
      <c r="D475" s="22"/>
      <c r="E475" s="21"/>
      <c r="F475" s="162" t="e" cm="1">
        <f t="array" ref="F475">_xlfn.IFS(D475="Tech Bachelor - Still to be hired",5700,D475="Master - Still to be hired",8000,D475="Master in Eng - Still to be hired",8700,D475="PhD - Still to be hired",10500,D475="Tech Bachelor",5700,D475="Master",8000,D475="Master in Eng",8700,D475="PhD",10500)</f>
        <v>#N/A</v>
      </c>
      <c r="G475" s="23"/>
      <c r="H475" s="24" t="e">
        <f>'Cost Input'!$F475*'Cost Input'!$G475</f>
        <v>#N/A</v>
      </c>
      <c r="I475" s="23"/>
      <c r="J475" s="24" t="e">
        <f>'Cost Input'!$F475*'Cost Input'!$I475</f>
        <v>#N/A</v>
      </c>
      <c r="K475" s="25">
        <f>'Cost Input'!$G475+'Cost Input'!$I475</f>
        <v>0</v>
      </c>
      <c r="L475" s="26" t="e">
        <f>'Cost Input'!$H475+'Cost Input'!$J475</f>
        <v>#N/A</v>
      </c>
      <c r="M475" s="27"/>
      <c r="N475" s="27"/>
      <c r="O475" s="28">
        <f>'Cost Input'!$M475+'Cost Input'!$N475</f>
        <v>0</v>
      </c>
      <c r="P475" s="29"/>
      <c r="Q475" s="29"/>
      <c r="R475" s="1"/>
      <c r="S475" s="1"/>
      <c r="T475" s="1"/>
      <c r="U475" s="1"/>
      <c r="V475" s="1"/>
      <c r="W475" s="1"/>
      <c r="X475" s="1"/>
      <c r="Y475" s="1"/>
      <c r="Z475" s="1"/>
    </row>
    <row r="476" spans="1:26" ht="14.25" customHeight="1">
      <c r="A476" s="20"/>
      <c r="B476" s="21"/>
      <c r="C476" s="21"/>
      <c r="D476" s="22"/>
      <c r="E476" s="21"/>
      <c r="F476" s="162" t="e" cm="1">
        <f t="array" ref="F476">_xlfn.IFS(D476="Tech Bachelor - Still to be hired",5700,D476="Master - Still to be hired",8000,D476="Master in Eng - Still to be hired",8700,D476="PhD - Still to be hired",10500,D476="Tech Bachelor",5700,D476="Master",8000,D476="Master in Eng",8700,D476="PhD",10500)</f>
        <v>#N/A</v>
      </c>
      <c r="G476" s="23"/>
      <c r="H476" s="24" t="e">
        <f>'Cost Input'!$F476*'Cost Input'!$G476</f>
        <v>#N/A</v>
      </c>
      <c r="I476" s="23"/>
      <c r="J476" s="24" t="e">
        <f>'Cost Input'!$F476*'Cost Input'!$I476</f>
        <v>#N/A</v>
      </c>
      <c r="K476" s="25">
        <f>'Cost Input'!$G476+'Cost Input'!$I476</f>
        <v>0</v>
      </c>
      <c r="L476" s="26" t="e">
        <f>'Cost Input'!$H476+'Cost Input'!$J476</f>
        <v>#N/A</v>
      </c>
      <c r="M476" s="27"/>
      <c r="N476" s="27"/>
      <c r="O476" s="28">
        <f>'Cost Input'!$M476+'Cost Input'!$N476</f>
        <v>0</v>
      </c>
      <c r="P476" s="29"/>
      <c r="Q476" s="29"/>
      <c r="R476" s="1"/>
      <c r="S476" s="1"/>
      <c r="T476" s="1"/>
      <c r="U476" s="1"/>
      <c r="V476" s="1"/>
      <c r="W476" s="1"/>
      <c r="X476" s="1"/>
      <c r="Y476" s="1"/>
      <c r="Z476" s="1"/>
    </row>
    <row r="477" spans="1:26" ht="14.25" customHeight="1">
      <c r="A477" s="20"/>
      <c r="B477" s="21"/>
      <c r="C477" s="21"/>
      <c r="D477" s="22"/>
      <c r="E477" s="21"/>
      <c r="F477" s="162" t="e" cm="1">
        <f t="array" ref="F477">_xlfn.IFS(D477="Tech Bachelor - Still to be hired",5700,D477="Master - Still to be hired",8000,D477="Master in Eng - Still to be hired",8700,D477="PhD - Still to be hired",10500,D477="Tech Bachelor",5700,D477="Master",8000,D477="Master in Eng",8700,D477="PhD",10500)</f>
        <v>#N/A</v>
      </c>
      <c r="G477" s="23"/>
      <c r="H477" s="24" t="e">
        <f>'Cost Input'!$F477*'Cost Input'!$G477</f>
        <v>#N/A</v>
      </c>
      <c r="I477" s="23"/>
      <c r="J477" s="24" t="e">
        <f>'Cost Input'!$F477*'Cost Input'!$I477</f>
        <v>#N/A</v>
      </c>
      <c r="K477" s="25">
        <f>'Cost Input'!$G477+'Cost Input'!$I477</f>
        <v>0</v>
      </c>
      <c r="L477" s="26" t="e">
        <f>'Cost Input'!$H477+'Cost Input'!$J477</f>
        <v>#N/A</v>
      </c>
      <c r="M477" s="27"/>
      <c r="N477" s="27"/>
      <c r="O477" s="28">
        <f>'Cost Input'!$M477+'Cost Input'!$N477</f>
        <v>0</v>
      </c>
      <c r="P477" s="29"/>
      <c r="Q477" s="29"/>
      <c r="R477" s="1"/>
      <c r="S477" s="1"/>
      <c r="T477" s="1"/>
      <c r="U477" s="1"/>
      <c r="V477" s="1"/>
      <c r="W477" s="1"/>
      <c r="X477" s="1"/>
      <c r="Y477" s="1"/>
      <c r="Z477" s="1"/>
    </row>
    <row r="478" spans="1:26" ht="14.25" customHeight="1">
      <c r="A478" s="20"/>
      <c r="B478" s="21"/>
      <c r="C478" s="21"/>
      <c r="D478" s="22"/>
      <c r="E478" s="21"/>
      <c r="F478" s="162" t="e" cm="1">
        <f t="array" ref="F478">_xlfn.IFS(D478="Tech Bachelor - Still to be hired",5700,D478="Master - Still to be hired",8000,D478="Master in Eng - Still to be hired",8700,D478="PhD - Still to be hired",10500,D478="Tech Bachelor",5700,D478="Master",8000,D478="Master in Eng",8700,D478="PhD",10500)</f>
        <v>#N/A</v>
      </c>
      <c r="G478" s="23"/>
      <c r="H478" s="24" t="e">
        <f>'Cost Input'!$F478*'Cost Input'!$G478</f>
        <v>#N/A</v>
      </c>
      <c r="I478" s="23"/>
      <c r="J478" s="24" t="e">
        <f>'Cost Input'!$F478*'Cost Input'!$I478</f>
        <v>#N/A</v>
      </c>
      <c r="K478" s="25">
        <f>'Cost Input'!$G478+'Cost Input'!$I478</f>
        <v>0</v>
      </c>
      <c r="L478" s="26" t="e">
        <f>'Cost Input'!$H478+'Cost Input'!$J478</f>
        <v>#N/A</v>
      </c>
      <c r="M478" s="27"/>
      <c r="N478" s="27"/>
      <c r="O478" s="28">
        <f>'Cost Input'!$M478+'Cost Input'!$N478</f>
        <v>0</v>
      </c>
      <c r="P478" s="29"/>
      <c r="Q478" s="29"/>
      <c r="R478" s="1"/>
      <c r="S478" s="1"/>
      <c r="T478" s="1"/>
      <c r="U478" s="1"/>
      <c r="V478" s="1"/>
      <c r="W478" s="1"/>
      <c r="X478" s="1"/>
      <c r="Y478" s="1"/>
      <c r="Z478" s="1"/>
    </row>
    <row r="479" spans="1:26" ht="14.25" customHeight="1">
      <c r="A479" s="20"/>
      <c r="B479" s="21"/>
      <c r="C479" s="21"/>
      <c r="D479" s="22"/>
      <c r="E479" s="21"/>
      <c r="F479" s="162" t="e" cm="1">
        <f t="array" ref="F479">_xlfn.IFS(D479="Tech Bachelor - Still to be hired",5700,D479="Master - Still to be hired",8000,D479="Master in Eng - Still to be hired",8700,D479="PhD - Still to be hired",10500,D479="Tech Bachelor",5700,D479="Master",8000,D479="Master in Eng",8700,D479="PhD",10500)</f>
        <v>#N/A</v>
      </c>
      <c r="G479" s="23"/>
      <c r="H479" s="24" t="e">
        <f>'Cost Input'!$F479*'Cost Input'!$G479</f>
        <v>#N/A</v>
      </c>
      <c r="I479" s="23"/>
      <c r="J479" s="24" t="e">
        <f>'Cost Input'!$F479*'Cost Input'!$I479</f>
        <v>#N/A</v>
      </c>
      <c r="K479" s="25">
        <f>'Cost Input'!$G479+'Cost Input'!$I479</f>
        <v>0</v>
      </c>
      <c r="L479" s="26" t="e">
        <f>'Cost Input'!$H479+'Cost Input'!$J479</f>
        <v>#N/A</v>
      </c>
      <c r="M479" s="27"/>
      <c r="N479" s="27"/>
      <c r="O479" s="28">
        <f>'Cost Input'!$M479+'Cost Input'!$N479</f>
        <v>0</v>
      </c>
      <c r="P479" s="29"/>
      <c r="Q479" s="29"/>
      <c r="R479" s="1"/>
      <c r="S479" s="1"/>
      <c r="T479" s="1"/>
      <c r="U479" s="1"/>
      <c r="V479" s="1"/>
      <c r="W479" s="1"/>
      <c r="X479" s="1"/>
      <c r="Y479" s="1"/>
      <c r="Z479" s="1"/>
    </row>
    <row r="480" spans="1:26" ht="14.25" customHeight="1">
      <c r="A480" s="20"/>
      <c r="B480" s="21"/>
      <c r="C480" s="21"/>
      <c r="D480" s="22"/>
      <c r="E480" s="21"/>
      <c r="F480" s="162" t="e" cm="1">
        <f t="array" ref="F480">_xlfn.IFS(D480="Tech Bachelor - Still to be hired",5700,D480="Master - Still to be hired",8000,D480="Master in Eng - Still to be hired",8700,D480="PhD - Still to be hired",10500,D480="Tech Bachelor",5700,D480="Master",8000,D480="Master in Eng",8700,D480="PhD",10500)</f>
        <v>#N/A</v>
      </c>
      <c r="G480" s="23"/>
      <c r="H480" s="24" t="e">
        <f>'Cost Input'!$F480*'Cost Input'!$G480</f>
        <v>#N/A</v>
      </c>
      <c r="I480" s="23"/>
      <c r="J480" s="24" t="e">
        <f>'Cost Input'!$F480*'Cost Input'!$I480</f>
        <v>#N/A</v>
      </c>
      <c r="K480" s="25">
        <f>'Cost Input'!$G480+'Cost Input'!$I480</f>
        <v>0</v>
      </c>
      <c r="L480" s="26" t="e">
        <f>'Cost Input'!$H480+'Cost Input'!$J480</f>
        <v>#N/A</v>
      </c>
      <c r="M480" s="27"/>
      <c r="N480" s="27"/>
      <c r="O480" s="28">
        <f>'Cost Input'!$M480+'Cost Input'!$N480</f>
        <v>0</v>
      </c>
      <c r="P480" s="29"/>
      <c r="Q480" s="29"/>
      <c r="R480" s="1"/>
      <c r="S480" s="1"/>
      <c r="T480" s="1"/>
      <c r="U480" s="1"/>
      <c r="V480" s="1"/>
      <c r="W480" s="1"/>
      <c r="X480" s="1"/>
      <c r="Y480" s="1"/>
      <c r="Z480" s="1"/>
    </row>
    <row r="481" spans="1:26" ht="14.25" customHeight="1">
      <c r="A481" s="20"/>
      <c r="B481" s="21"/>
      <c r="C481" s="21"/>
      <c r="D481" s="22"/>
      <c r="E481" s="21"/>
      <c r="F481" s="162" t="e" cm="1">
        <f t="array" ref="F481">_xlfn.IFS(D481="Tech Bachelor - Still to be hired",5700,D481="Master - Still to be hired",8000,D481="Master in Eng - Still to be hired",8700,D481="PhD - Still to be hired",10500,D481="Tech Bachelor",5700,D481="Master",8000,D481="Master in Eng",8700,D481="PhD",10500)</f>
        <v>#N/A</v>
      </c>
      <c r="G481" s="23"/>
      <c r="H481" s="24" t="e">
        <f>'Cost Input'!$F481*'Cost Input'!$G481</f>
        <v>#N/A</v>
      </c>
      <c r="I481" s="23"/>
      <c r="J481" s="24" t="e">
        <f>'Cost Input'!$F481*'Cost Input'!$I481</f>
        <v>#N/A</v>
      </c>
      <c r="K481" s="25">
        <f>'Cost Input'!$G481+'Cost Input'!$I481</f>
        <v>0</v>
      </c>
      <c r="L481" s="26" t="e">
        <f>'Cost Input'!$H481+'Cost Input'!$J481</f>
        <v>#N/A</v>
      </c>
      <c r="M481" s="27"/>
      <c r="N481" s="27"/>
      <c r="O481" s="28">
        <f>'Cost Input'!$M481+'Cost Input'!$N481</f>
        <v>0</v>
      </c>
      <c r="P481" s="29"/>
      <c r="Q481" s="29"/>
      <c r="R481" s="1"/>
      <c r="S481" s="1"/>
      <c r="T481" s="1"/>
      <c r="U481" s="1"/>
      <c r="V481" s="1"/>
      <c r="W481" s="1"/>
      <c r="X481" s="1"/>
      <c r="Y481" s="1"/>
      <c r="Z481" s="1"/>
    </row>
    <row r="482" spans="1:26" ht="14.25" customHeight="1">
      <c r="A482" s="20"/>
      <c r="B482" s="21"/>
      <c r="C482" s="21"/>
      <c r="D482" s="22"/>
      <c r="E482" s="21"/>
      <c r="F482" s="162" t="e" cm="1">
        <f t="array" ref="F482">_xlfn.IFS(D482="Tech Bachelor - Still to be hired",5700,D482="Master - Still to be hired",8000,D482="Master in Eng - Still to be hired",8700,D482="PhD - Still to be hired",10500,D482="Tech Bachelor",5700,D482="Master",8000,D482="Master in Eng",8700,D482="PhD",10500)</f>
        <v>#N/A</v>
      </c>
      <c r="G482" s="23"/>
      <c r="H482" s="24" t="e">
        <f>'Cost Input'!$F482*'Cost Input'!$G482</f>
        <v>#N/A</v>
      </c>
      <c r="I482" s="23"/>
      <c r="J482" s="24" t="e">
        <f>'Cost Input'!$F482*'Cost Input'!$I482</f>
        <v>#N/A</v>
      </c>
      <c r="K482" s="25">
        <f>'Cost Input'!$G482+'Cost Input'!$I482</f>
        <v>0</v>
      </c>
      <c r="L482" s="26" t="e">
        <f>'Cost Input'!$H482+'Cost Input'!$J482</f>
        <v>#N/A</v>
      </c>
      <c r="M482" s="27"/>
      <c r="N482" s="27"/>
      <c r="O482" s="28">
        <f>'Cost Input'!$M482+'Cost Input'!$N482</f>
        <v>0</v>
      </c>
      <c r="P482" s="29"/>
      <c r="Q482" s="29"/>
      <c r="R482" s="1"/>
      <c r="S482" s="1"/>
      <c r="T482" s="1"/>
      <c r="U482" s="1"/>
      <c r="V482" s="1"/>
      <c r="W482" s="1"/>
      <c r="X482" s="1"/>
      <c r="Y482" s="1"/>
      <c r="Z482" s="1"/>
    </row>
    <row r="483" spans="1:26" ht="14.25" customHeight="1">
      <c r="A483" s="20"/>
      <c r="B483" s="21"/>
      <c r="C483" s="21"/>
      <c r="D483" s="22"/>
      <c r="E483" s="21"/>
      <c r="F483" s="162" t="e" cm="1">
        <f t="array" ref="F483">_xlfn.IFS(D483="Tech Bachelor - Still to be hired",5700,D483="Master - Still to be hired",8000,D483="Master in Eng - Still to be hired",8700,D483="PhD - Still to be hired",10500,D483="Tech Bachelor",5700,D483="Master",8000,D483="Master in Eng",8700,D483="PhD",10500)</f>
        <v>#N/A</v>
      </c>
      <c r="G483" s="23"/>
      <c r="H483" s="24" t="e">
        <f>'Cost Input'!$F483*'Cost Input'!$G483</f>
        <v>#N/A</v>
      </c>
      <c r="I483" s="23"/>
      <c r="J483" s="24" t="e">
        <f>'Cost Input'!$F483*'Cost Input'!$I483</f>
        <v>#N/A</v>
      </c>
      <c r="K483" s="25">
        <f>'Cost Input'!$G483+'Cost Input'!$I483</f>
        <v>0</v>
      </c>
      <c r="L483" s="26" t="e">
        <f>'Cost Input'!$H483+'Cost Input'!$J483</f>
        <v>#N/A</v>
      </c>
      <c r="M483" s="27"/>
      <c r="N483" s="27"/>
      <c r="O483" s="28">
        <f>'Cost Input'!$M483+'Cost Input'!$N483</f>
        <v>0</v>
      </c>
      <c r="P483" s="29"/>
      <c r="Q483" s="29"/>
      <c r="R483" s="1"/>
      <c r="S483" s="1"/>
      <c r="T483" s="1"/>
      <c r="U483" s="1"/>
      <c r="V483" s="1"/>
      <c r="W483" s="1"/>
      <c r="X483" s="1"/>
      <c r="Y483" s="1"/>
      <c r="Z483" s="1"/>
    </row>
    <row r="484" spans="1:26" ht="14.25" customHeight="1">
      <c r="A484" s="20"/>
      <c r="B484" s="21"/>
      <c r="C484" s="21"/>
      <c r="D484" s="22"/>
      <c r="E484" s="21"/>
      <c r="F484" s="162" t="e" cm="1">
        <f t="array" ref="F484">_xlfn.IFS(D484="Tech Bachelor - Still to be hired",5700,D484="Master - Still to be hired",8000,D484="Master in Eng - Still to be hired",8700,D484="PhD - Still to be hired",10500,D484="Tech Bachelor",5700,D484="Master",8000,D484="Master in Eng",8700,D484="PhD",10500)</f>
        <v>#N/A</v>
      </c>
      <c r="G484" s="23"/>
      <c r="H484" s="24" t="e">
        <f>'Cost Input'!$F484*'Cost Input'!$G484</f>
        <v>#N/A</v>
      </c>
      <c r="I484" s="23"/>
      <c r="J484" s="24" t="e">
        <f>'Cost Input'!$F484*'Cost Input'!$I484</f>
        <v>#N/A</v>
      </c>
      <c r="K484" s="25">
        <f>'Cost Input'!$G484+'Cost Input'!$I484</f>
        <v>0</v>
      </c>
      <c r="L484" s="26" t="e">
        <f>'Cost Input'!$H484+'Cost Input'!$J484</f>
        <v>#N/A</v>
      </c>
      <c r="M484" s="27"/>
      <c r="N484" s="27"/>
      <c r="O484" s="28">
        <f>'Cost Input'!$M484+'Cost Input'!$N484</f>
        <v>0</v>
      </c>
      <c r="P484" s="29"/>
      <c r="Q484" s="29"/>
      <c r="R484" s="1"/>
      <c r="S484" s="1"/>
      <c r="T484" s="1"/>
      <c r="U484" s="1"/>
      <c r="V484" s="1"/>
      <c r="W484" s="1"/>
      <c r="X484" s="1"/>
      <c r="Y484" s="1"/>
      <c r="Z484" s="1"/>
    </row>
    <row r="485" spans="1:26" ht="14.25" customHeight="1">
      <c r="A485" s="20"/>
      <c r="B485" s="21"/>
      <c r="C485" s="21"/>
      <c r="D485" s="22"/>
      <c r="E485" s="21"/>
      <c r="F485" s="162" t="e" cm="1">
        <f t="array" ref="F485">_xlfn.IFS(D485="Tech Bachelor - Still to be hired",5700,D485="Master - Still to be hired",8000,D485="Master in Eng - Still to be hired",8700,D485="PhD - Still to be hired",10500,D485="Tech Bachelor",5700,D485="Master",8000,D485="Master in Eng",8700,D485="PhD",10500)</f>
        <v>#N/A</v>
      </c>
      <c r="G485" s="23"/>
      <c r="H485" s="24" t="e">
        <f>'Cost Input'!$F485*'Cost Input'!$G485</f>
        <v>#N/A</v>
      </c>
      <c r="I485" s="23"/>
      <c r="J485" s="24" t="e">
        <f>'Cost Input'!$F485*'Cost Input'!$I485</f>
        <v>#N/A</v>
      </c>
      <c r="K485" s="25">
        <f>'Cost Input'!$G485+'Cost Input'!$I485</f>
        <v>0</v>
      </c>
      <c r="L485" s="26" t="e">
        <f>'Cost Input'!$H485+'Cost Input'!$J485</f>
        <v>#N/A</v>
      </c>
      <c r="M485" s="27"/>
      <c r="N485" s="27"/>
      <c r="O485" s="28">
        <f>'Cost Input'!$M485+'Cost Input'!$N485</f>
        <v>0</v>
      </c>
      <c r="P485" s="29"/>
      <c r="Q485" s="29"/>
      <c r="R485" s="1"/>
      <c r="S485" s="1"/>
      <c r="T485" s="1"/>
      <c r="U485" s="1"/>
      <c r="V485" s="1"/>
      <c r="W485" s="1"/>
      <c r="X485" s="1"/>
      <c r="Y485" s="1"/>
      <c r="Z485" s="1"/>
    </row>
    <row r="486" spans="1:26" ht="14.25" customHeight="1">
      <c r="A486" s="20"/>
      <c r="B486" s="21"/>
      <c r="C486" s="21"/>
      <c r="D486" s="22"/>
      <c r="E486" s="21"/>
      <c r="F486" s="162" t="e" cm="1">
        <f t="array" ref="F486">_xlfn.IFS(D486="Tech Bachelor - Still to be hired",5700,D486="Master - Still to be hired",8000,D486="Master in Eng - Still to be hired",8700,D486="PhD - Still to be hired",10500,D486="Tech Bachelor",5700,D486="Master",8000,D486="Master in Eng",8700,D486="PhD",10500)</f>
        <v>#N/A</v>
      </c>
      <c r="G486" s="23"/>
      <c r="H486" s="24" t="e">
        <f>'Cost Input'!$F486*'Cost Input'!$G486</f>
        <v>#N/A</v>
      </c>
      <c r="I486" s="23"/>
      <c r="J486" s="24" t="e">
        <f>'Cost Input'!$F486*'Cost Input'!$I486</f>
        <v>#N/A</v>
      </c>
      <c r="K486" s="25">
        <f>'Cost Input'!$G486+'Cost Input'!$I486</f>
        <v>0</v>
      </c>
      <c r="L486" s="26" t="e">
        <f>'Cost Input'!$H486+'Cost Input'!$J486</f>
        <v>#N/A</v>
      </c>
      <c r="M486" s="27"/>
      <c r="N486" s="27"/>
      <c r="O486" s="28">
        <f>'Cost Input'!$M486+'Cost Input'!$N486</f>
        <v>0</v>
      </c>
      <c r="P486" s="29"/>
      <c r="Q486" s="29"/>
      <c r="R486" s="1"/>
      <c r="S486" s="1"/>
      <c r="T486" s="1"/>
      <c r="U486" s="1"/>
      <c r="V486" s="1"/>
      <c r="W486" s="1"/>
      <c r="X486" s="1"/>
      <c r="Y486" s="1"/>
      <c r="Z486" s="1"/>
    </row>
    <row r="487" spans="1:26" ht="14.25" customHeight="1">
      <c r="A487" s="20"/>
      <c r="B487" s="21"/>
      <c r="C487" s="21"/>
      <c r="D487" s="22"/>
      <c r="E487" s="21"/>
      <c r="F487" s="162" t="e" cm="1">
        <f t="array" ref="F487">_xlfn.IFS(D487="Tech Bachelor - Still to be hired",5700,D487="Master - Still to be hired",8000,D487="Master in Eng - Still to be hired",8700,D487="PhD - Still to be hired",10500,D487="Tech Bachelor",5700,D487="Master",8000,D487="Master in Eng",8700,D487="PhD",10500)</f>
        <v>#N/A</v>
      </c>
      <c r="G487" s="23"/>
      <c r="H487" s="24" t="e">
        <f>'Cost Input'!$F487*'Cost Input'!$G487</f>
        <v>#N/A</v>
      </c>
      <c r="I487" s="23"/>
      <c r="J487" s="24" t="e">
        <f>'Cost Input'!$F487*'Cost Input'!$I487</f>
        <v>#N/A</v>
      </c>
      <c r="K487" s="25">
        <f>'Cost Input'!$G487+'Cost Input'!$I487</f>
        <v>0</v>
      </c>
      <c r="L487" s="26" t="e">
        <f>'Cost Input'!$H487+'Cost Input'!$J487</f>
        <v>#N/A</v>
      </c>
      <c r="M487" s="27"/>
      <c r="N487" s="27"/>
      <c r="O487" s="28">
        <f>'Cost Input'!$M487+'Cost Input'!$N487</f>
        <v>0</v>
      </c>
      <c r="P487" s="29"/>
      <c r="Q487" s="29"/>
      <c r="R487" s="1"/>
      <c r="S487" s="1"/>
      <c r="T487" s="1"/>
      <c r="U487" s="1"/>
      <c r="V487" s="1"/>
      <c r="W487" s="1"/>
      <c r="X487" s="1"/>
      <c r="Y487" s="1"/>
      <c r="Z487" s="1"/>
    </row>
    <row r="488" spans="1:26" ht="14.25" customHeight="1">
      <c r="A488" s="20"/>
      <c r="B488" s="21"/>
      <c r="C488" s="21"/>
      <c r="D488" s="22"/>
      <c r="E488" s="21"/>
      <c r="F488" s="162" t="e" cm="1">
        <f t="array" ref="F488">_xlfn.IFS(D488="Tech Bachelor - Still to be hired",5700,D488="Master - Still to be hired",8000,D488="Master in Eng - Still to be hired",8700,D488="PhD - Still to be hired",10500,D488="Tech Bachelor",5700,D488="Master",8000,D488="Master in Eng",8700,D488="PhD",10500)</f>
        <v>#N/A</v>
      </c>
      <c r="G488" s="23"/>
      <c r="H488" s="24" t="e">
        <f>'Cost Input'!$F488*'Cost Input'!$G488</f>
        <v>#N/A</v>
      </c>
      <c r="I488" s="23"/>
      <c r="J488" s="24" t="e">
        <f>'Cost Input'!$F488*'Cost Input'!$I488</f>
        <v>#N/A</v>
      </c>
      <c r="K488" s="25">
        <f>'Cost Input'!$G488+'Cost Input'!$I488</f>
        <v>0</v>
      </c>
      <c r="L488" s="26" t="e">
        <f>'Cost Input'!$H488+'Cost Input'!$J488</f>
        <v>#N/A</v>
      </c>
      <c r="M488" s="27"/>
      <c r="N488" s="27"/>
      <c r="O488" s="28">
        <f>'Cost Input'!$M488+'Cost Input'!$N488</f>
        <v>0</v>
      </c>
      <c r="P488" s="29"/>
      <c r="Q488" s="29"/>
      <c r="R488" s="1"/>
      <c r="S488" s="1"/>
      <c r="T488" s="1"/>
      <c r="U488" s="1"/>
      <c r="V488" s="1"/>
      <c r="W488" s="1"/>
      <c r="X488" s="1"/>
      <c r="Y488" s="1"/>
      <c r="Z488" s="1"/>
    </row>
    <row r="489" spans="1:26" ht="14.25" customHeight="1">
      <c r="A489" s="20"/>
      <c r="B489" s="21"/>
      <c r="C489" s="21"/>
      <c r="D489" s="22"/>
      <c r="E489" s="21"/>
      <c r="F489" s="162" t="e" cm="1">
        <f t="array" ref="F489">_xlfn.IFS(D489="Tech Bachelor - Still to be hired",5700,D489="Master - Still to be hired",8000,D489="Master in Eng - Still to be hired",8700,D489="PhD - Still to be hired",10500,D489="Tech Bachelor",5700,D489="Master",8000,D489="Master in Eng",8700,D489="PhD",10500)</f>
        <v>#N/A</v>
      </c>
      <c r="G489" s="23"/>
      <c r="H489" s="24" t="e">
        <f>'Cost Input'!$F489*'Cost Input'!$G489</f>
        <v>#N/A</v>
      </c>
      <c r="I489" s="23"/>
      <c r="J489" s="24" t="e">
        <f>'Cost Input'!$F489*'Cost Input'!$I489</f>
        <v>#N/A</v>
      </c>
      <c r="K489" s="25">
        <f>'Cost Input'!$G489+'Cost Input'!$I489</f>
        <v>0</v>
      </c>
      <c r="L489" s="26" t="e">
        <f>'Cost Input'!$H489+'Cost Input'!$J489</f>
        <v>#N/A</v>
      </c>
      <c r="M489" s="27"/>
      <c r="N489" s="27"/>
      <c r="O489" s="28">
        <f>'Cost Input'!$M489+'Cost Input'!$N489</f>
        <v>0</v>
      </c>
      <c r="P489" s="29"/>
      <c r="Q489" s="29"/>
      <c r="R489" s="1"/>
      <c r="S489" s="1"/>
      <c r="T489" s="1"/>
      <c r="U489" s="1"/>
      <c r="V489" s="1"/>
      <c r="W489" s="1"/>
      <c r="X489" s="1"/>
      <c r="Y489" s="1"/>
      <c r="Z489" s="1"/>
    </row>
    <row r="490" spans="1:26" ht="14.25" customHeight="1">
      <c r="A490" s="20"/>
      <c r="B490" s="21"/>
      <c r="C490" s="21"/>
      <c r="D490" s="22"/>
      <c r="E490" s="21"/>
      <c r="F490" s="162" t="e" cm="1">
        <f t="array" ref="F490">_xlfn.IFS(D490="Tech Bachelor - Still to be hired",5700,D490="Master - Still to be hired",8000,D490="Master in Eng - Still to be hired",8700,D490="PhD - Still to be hired",10500,D490="Tech Bachelor",5700,D490="Master",8000,D490="Master in Eng",8700,D490="PhD",10500)</f>
        <v>#N/A</v>
      </c>
      <c r="G490" s="23"/>
      <c r="H490" s="24" t="e">
        <f>'Cost Input'!$F490*'Cost Input'!$G490</f>
        <v>#N/A</v>
      </c>
      <c r="I490" s="23"/>
      <c r="J490" s="24" t="e">
        <f>'Cost Input'!$F490*'Cost Input'!$I490</f>
        <v>#N/A</v>
      </c>
      <c r="K490" s="25">
        <f>'Cost Input'!$G490+'Cost Input'!$I490</f>
        <v>0</v>
      </c>
      <c r="L490" s="26" t="e">
        <f>'Cost Input'!$H490+'Cost Input'!$J490</f>
        <v>#N/A</v>
      </c>
      <c r="M490" s="27"/>
      <c r="N490" s="27"/>
      <c r="O490" s="28">
        <f>'Cost Input'!$M490+'Cost Input'!$N490</f>
        <v>0</v>
      </c>
      <c r="P490" s="29"/>
      <c r="Q490" s="29"/>
      <c r="R490" s="1"/>
      <c r="S490" s="1"/>
      <c r="T490" s="1"/>
      <c r="U490" s="1"/>
      <c r="V490" s="1"/>
      <c r="W490" s="1"/>
      <c r="X490" s="1"/>
      <c r="Y490" s="1"/>
      <c r="Z490" s="1"/>
    </row>
    <row r="491" spans="1:26" ht="14.25" customHeight="1">
      <c r="A491" s="20"/>
      <c r="B491" s="21"/>
      <c r="C491" s="21"/>
      <c r="D491" s="22"/>
      <c r="E491" s="21"/>
      <c r="F491" s="162" t="e" cm="1">
        <f t="array" ref="F491">_xlfn.IFS(D491="Tech Bachelor - Still to be hired",5700,D491="Master - Still to be hired",8000,D491="Master in Eng - Still to be hired",8700,D491="PhD - Still to be hired",10500,D491="Tech Bachelor",5700,D491="Master",8000,D491="Master in Eng",8700,D491="PhD",10500)</f>
        <v>#N/A</v>
      </c>
      <c r="G491" s="23"/>
      <c r="H491" s="24" t="e">
        <f>'Cost Input'!$F491*'Cost Input'!$G491</f>
        <v>#N/A</v>
      </c>
      <c r="I491" s="23"/>
      <c r="J491" s="24" t="e">
        <f>'Cost Input'!$F491*'Cost Input'!$I491</f>
        <v>#N/A</v>
      </c>
      <c r="K491" s="25">
        <f>'Cost Input'!$G491+'Cost Input'!$I491</f>
        <v>0</v>
      </c>
      <c r="L491" s="26" t="e">
        <f>'Cost Input'!$H491+'Cost Input'!$J491</f>
        <v>#N/A</v>
      </c>
      <c r="M491" s="27"/>
      <c r="N491" s="27"/>
      <c r="O491" s="28">
        <f>'Cost Input'!$M491+'Cost Input'!$N491</f>
        <v>0</v>
      </c>
      <c r="P491" s="29"/>
      <c r="Q491" s="29"/>
      <c r="R491" s="1"/>
      <c r="S491" s="1"/>
      <c r="T491" s="1"/>
      <c r="U491" s="1"/>
      <c r="V491" s="1"/>
      <c r="W491" s="1"/>
      <c r="X491" s="1"/>
      <c r="Y491" s="1"/>
      <c r="Z491" s="1"/>
    </row>
    <row r="492" spans="1:26" ht="14.25" customHeight="1">
      <c r="A492" s="20"/>
      <c r="B492" s="21"/>
      <c r="C492" s="21"/>
      <c r="D492" s="22"/>
      <c r="E492" s="21"/>
      <c r="F492" s="162" t="e" cm="1">
        <f t="array" ref="F492">_xlfn.IFS(D492="Tech Bachelor - Still to be hired",5700,D492="Master - Still to be hired",8000,D492="Master in Eng - Still to be hired",8700,D492="PhD - Still to be hired",10500,D492="Tech Bachelor",5700,D492="Master",8000,D492="Master in Eng",8700,D492="PhD",10500)</f>
        <v>#N/A</v>
      </c>
      <c r="G492" s="23"/>
      <c r="H492" s="24" t="e">
        <f>'Cost Input'!$F492*'Cost Input'!$G492</f>
        <v>#N/A</v>
      </c>
      <c r="I492" s="23"/>
      <c r="J492" s="24" t="e">
        <f>'Cost Input'!$F492*'Cost Input'!$I492</f>
        <v>#N/A</v>
      </c>
      <c r="K492" s="25">
        <f>'Cost Input'!$G492+'Cost Input'!$I492</f>
        <v>0</v>
      </c>
      <c r="L492" s="26" t="e">
        <f>'Cost Input'!$H492+'Cost Input'!$J492</f>
        <v>#N/A</v>
      </c>
      <c r="M492" s="27"/>
      <c r="N492" s="27"/>
      <c r="O492" s="28">
        <f>'Cost Input'!$M492+'Cost Input'!$N492</f>
        <v>0</v>
      </c>
      <c r="P492" s="29"/>
      <c r="Q492" s="29"/>
      <c r="R492" s="1"/>
      <c r="S492" s="1"/>
      <c r="T492" s="1"/>
      <c r="U492" s="1"/>
      <c r="V492" s="1"/>
      <c r="W492" s="1"/>
      <c r="X492" s="1"/>
      <c r="Y492" s="1"/>
      <c r="Z492" s="1"/>
    </row>
    <row r="493" spans="1:26" ht="14.25" customHeight="1">
      <c r="A493" s="20"/>
      <c r="B493" s="21"/>
      <c r="C493" s="21"/>
      <c r="D493" s="22"/>
      <c r="E493" s="21"/>
      <c r="F493" s="162" t="e" cm="1">
        <f t="array" ref="F493">_xlfn.IFS(D493="Tech Bachelor - Still to be hired",5700,D493="Master - Still to be hired",8000,D493="Master in Eng - Still to be hired",8700,D493="PhD - Still to be hired",10500,D493="Tech Bachelor",5700,D493="Master",8000,D493="Master in Eng",8700,D493="PhD",10500)</f>
        <v>#N/A</v>
      </c>
      <c r="G493" s="23"/>
      <c r="H493" s="24" t="e">
        <f>'Cost Input'!$F493*'Cost Input'!$G493</f>
        <v>#N/A</v>
      </c>
      <c r="I493" s="23"/>
      <c r="J493" s="24" t="e">
        <f>'Cost Input'!$F493*'Cost Input'!$I493</f>
        <v>#N/A</v>
      </c>
      <c r="K493" s="25">
        <f>'Cost Input'!$G493+'Cost Input'!$I493</f>
        <v>0</v>
      </c>
      <c r="L493" s="26" t="e">
        <f>'Cost Input'!$H493+'Cost Input'!$J493</f>
        <v>#N/A</v>
      </c>
      <c r="M493" s="27"/>
      <c r="N493" s="27"/>
      <c r="O493" s="28">
        <f>'Cost Input'!$M493+'Cost Input'!$N493</f>
        <v>0</v>
      </c>
      <c r="P493" s="29"/>
      <c r="Q493" s="29"/>
      <c r="R493" s="1"/>
      <c r="S493" s="1"/>
      <c r="T493" s="1"/>
      <c r="U493" s="1"/>
      <c r="V493" s="1"/>
      <c r="W493" s="1"/>
      <c r="X493" s="1"/>
      <c r="Y493" s="1"/>
      <c r="Z493" s="1"/>
    </row>
    <row r="494" spans="1:26" ht="14.25" customHeight="1">
      <c r="A494" s="20"/>
      <c r="B494" s="21"/>
      <c r="C494" s="21"/>
      <c r="D494" s="22"/>
      <c r="E494" s="21"/>
      <c r="F494" s="162" t="e" cm="1">
        <f t="array" ref="F494">_xlfn.IFS(D494="Tech Bachelor - Still to be hired",5700,D494="Master - Still to be hired",8000,D494="Master in Eng - Still to be hired",8700,D494="PhD - Still to be hired",10500,D494="Tech Bachelor",5700,D494="Master",8000,D494="Master in Eng",8700,D494="PhD",10500)</f>
        <v>#N/A</v>
      </c>
      <c r="G494" s="23"/>
      <c r="H494" s="24" t="e">
        <f>'Cost Input'!$F494*'Cost Input'!$G494</f>
        <v>#N/A</v>
      </c>
      <c r="I494" s="23"/>
      <c r="J494" s="24" t="e">
        <f>'Cost Input'!$F494*'Cost Input'!$I494</f>
        <v>#N/A</v>
      </c>
      <c r="K494" s="25">
        <f>'Cost Input'!$G494+'Cost Input'!$I494</f>
        <v>0</v>
      </c>
      <c r="L494" s="26" t="e">
        <f>'Cost Input'!$H494+'Cost Input'!$J494</f>
        <v>#N/A</v>
      </c>
      <c r="M494" s="27"/>
      <c r="N494" s="27"/>
      <c r="O494" s="28">
        <f>'Cost Input'!$M494+'Cost Input'!$N494</f>
        <v>0</v>
      </c>
      <c r="P494" s="29"/>
      <c r="Q494" s="29"/>
      <c r="R494" s="1"/>
      <c r="S494" s="1"/>
      <c r="T494" s="1"/>
      <c r="U494" s="1"/>
      <c r="V494" s="1"/>
      <c r="W494" s="1"/>
      <c r="X494" s="1"/>
      <c r="Y494" s="1"/>
      <c r="Z494" s="1"/>
    </row>
    <row r="495" spans="1:26" ht="14.25" customHeight="1">
      <c r="A495" s="20"/>
      <c r="B495" s="21"/>
      <c r="C495" s="21"/>
      <c r="D495" s="22"/>
      <c r="E495" s="21"/>
      <c r="F495" s="162" t="e" cm="1">
        <f t="array" ref="F495">_xlfn.IFS(D495="Tech Bachelor - Still to be hired",5700,D495="Master - Still to be hired",8000,D495="Master in Eng - Still to be hired",8700,D495="PhD - Still to be hired",10500,D495="Tech Bachelor",5700,D495="Master",8000,D495="Master in Eng",8700,D495="PhD",10500)</f>
        <v>#N/A</v>
      </c>
      <c r="G495" s="23"/>
      <c r="H495" s="24" t="e">
        <f>'Cost Input'!$F495*'Cost Input'!$G495</f>
        <v>#N/A</v>
      </c>
      <c r="I495" s="23"/>
      <c r="J495" s="24" t="e">
        <f>'Cost Input'!$F495*'Cost Input'!$I495</f>
        <v>#N/A</v>
      </c>
      <c r="K495" s="25">
        <f>'Cost Input'!$G495+'Cost Input'!$I495</f>
        <v>0</v>
      </c>
      <c r="L495" s="26" t="e">
        <f>'Cost Input'!$H495+'Cost Input'!$J495</f>
        <v>#N/A</v>
      </c>
      <c r="M495" s="27"/>
      <c r="N495" s="27"/>
      <c r="O495" s="28">
        <f>'Cost Input'!$M495+'Cost Input'!$N495</f>
        <v>0</v>
      </c>
      <c r="P495" s="29"/>
      <c r="Q495" s="29"/>
      <c r="R495" s="1"/>
      <c r="S495" s="1"/>
      <c r="T495" s="1"/>
      <c r="U495" s="1"/>
      <c r="V495" s="1"/>
      <c r="W495" s="1"/>
      <c r="X495" s="1"/>
      <c r="Y495" s="1"/>
      <c r="Z495" s="1"/>
    </row>
    <row r="496" spans="1:26" ht="14.25" customHeight="1">
      <c r="A496" s="20"/>
      <c r="B496" s="21"/>
      <c r="C496" s="21"/>
      <c r="D496" s="22"/>
      <c r="E496" s="21"/>
      <c r="F496" s="162" t="e" cm="1">
        <f t="array" ref="F496">_xlfn.IFS(D496="Tech Bachelor - Still to be hired",5700,D496="Master - Still to be hired",8000,D496="Master in Eng - Still to be hired",8700,D496="PhD - Still to be hired",10500,D496="Tech Bachelor",5700,D496="Master",8000,D496="Master in Eng",8700,D496="PhD",10500)</f>
        <v>#N/A</v>
      </c>
      <c r="G496" s="23"/>
      <c r="H496" s="24" t="e">
        <f>'Cost Input'!$F496*'Cost Input'!$G496</f>
        <v>#N/A</v>
      </c>
      <c r="I496" s="23"/>
      <c r="J496" s="24" t="e">
        <f>'Cost Input'!$F496*'Cost Input'!$I496</f>
        <v>#N/A</v>
      </c>
      <c r="K496" s="25">
        <f>'Cost Input'!$G496+'Cost Input'!$I496</f>
        <v>0</v>
      </c>
      <c r="L496" s="26" t="e">
        <f>'Cost Input'!$H496+'Cost Input'!$J496</f>
        <v>#N/A</v>
      </c>
      <c r="M496" s="27"/>
      <c r="N496" s="27"/>
      <c r="O496" s="28">
        <f>'Cost Input'!$M496+'Cost Input'!$N496</f>
        <v>0</v>
      </c>
      <c r="P496" s="29"/>
      <c r="Q496" s="29"/>
      <c r="R496" s="1"/>
      <c r="S496" s="1"/>
      <c r="T496" s="1"/>
      <c r="U496" s="1"/>
      <c r="V496" s="1"/>
      <c r="W496" s="1"/>
      <c r="X496" s="1"/>
      <c r="Y496" s="1"/>
      <c r="Z496" s="1"/>
    </row>
    <row r="497" spans="1:26" ht="14.25" customHeight="1">
      <c r="A497" s="20"/>
      <c r="B497" s="21"/>
      <c r="C497" s="21"/>
      <c r="D497" s="22"/>
      <c r="E497" s="21"/>
      <c r="F497" s="162" t="e" cm="1">
        <f t="array" ref="F497">_xlfn.IFS(D497="Tech Bachelor - Still to be hired",5700,D497="Master - Still to be hired",8000,D497="Master in Eng - Still to be hired",8700,D497="PhD - Still to be hired",10500,D497="Tech Bachelor",5700,D497="Master",8000,D497="Master in Eng",8700,D497="PhD",10500)</f>
        <v>#N/A</v>
      </c>
      <c r="G497" s="23"/>
      <c r="H497" s="24" t="e">
        <f>'Cost Input'!$F497*'Cost Input'!$G497</f>
        <v>#N/A</v>
      </c>
      <c r="I497" s="23"/>
      <c r="J497" s="24" t="e">
        <f>'Cost Input'!$F497*'Cost Input'!$I497</f>
        <v>#N/A</v>
      </c>
      <c r="K497" s="25">
        <f>'Cost Input'!$G497+'Cost Input'!$I497</f>
        <v>0</v>
      </c>
      <c r="L497" s="26" t="e">
        <f>'Cost Input'!$H497+'Cost Input'!$J497</f>
        <v>#N/A</v>
      </c>
      <c r="M497" s="27"/>
      <c r="N497" s="27"/>
      <c r="O497" s="28">
        <f>'Cost Input'!$M497+'Cost Input'!$N497</f>
        <v>0</v>
      </c>
      <c r="P497" s="29"/>
      <c r="Q497" s="29"/>
      <c r="R497" s="1"/>
      <c r="S497" s="1"/>
      <c r="T497" s="1"/>
      <c r="U497" s="1"/>
      <c r="V497" s="1"/>
      <c r="W497" s="1"/>
      <c r="X497" s="1"/>
      <c r="Y497" s="1"/>
      <c r="Z497" s="1"/>
    </row>
    <row r="498" spans="1:26" ht="14.25" customHeight="1">
      <c r="A498" s="20"/>
      <c r="B498" s="21"/>
      <c r="C498" s="21"/>
      <c r="D498" s="22"/>
      <c r="E498" s="21"/>
      <c r="F498" s="162" t="e" cm="1">
        <f t="array" ref="F498">_xlfn.IFS(D498="Tech Bachelor - Still to be hired",5700,D498="Master - Still to be hired",8000,D498="Master in Eng - Still to be hired",8700,D498="PhD - Still to be hired",10500,D498="Tech Bachelor",5700,D498="Master",8000,D498="Master in Eng",8700,D498="PhD",10500)</f>
        <v>#N/A</v>
      </c>
      <c r="G498" s="23"/>
      <c r="H498" s="24" t="e">
        <f>'Cost Input'!$F498*'Cost Input'!$G498</f>
        <v>#N/A</v>
      </c>
      <c r="I498" s="23"/>
      <c r="J498" s="24" t="e">
        <f>'Cost Input'!$F498*'Cost Input'!$I498</f>
        <v>#N/A</v>
      </c>
      <c r="K498" s="25">
        <f>'Cost Input'!$G498+'Cost Input'!$I498</f>
        <v>0</v>
      </c>
      <c r="L498" s="26" t="e">
        <f>'Cost Input'!$H498+'Cost Input'!$J498</f>
        <v>#N/A</v>
      </c>
      <c r="M498" s="27"/>
      <c r="N498" s="27"/>
      <c r="O498" s="28">
        <f>'Cost Input'!$M498+'Cost Input'!$N498</f>
        <v>0</v>
      </c>
      <c r="P498" s="29"/>
      <c r="Q498" s="29"/>
      <c r="R498" s="1"/>
      <c r="S498" s="1"/>
      <c r="T498" s="1"/>
      <c r="U498" s="1"/>
      <c r="V498" s="1"/>
      <c r="W498" s="1"/>
      <c r="X498" s="1"/>
      <c r="Y498" s="1"/>
      <c r="Z498" s="1"/>
    </row>
    <row r="499" spans="1:26" ht="14.25" customHeight="1">
      <c r="A499" s="20"/>
      <c r="B499" s="21"/>
      <c r="C499" s="21"/>
      <c r="D499" s="22"/>
      <c r="E499" s="21"/>
      <c r="F499" s="162" t="e" cm="1">
        <f t="array" ref="F499">_xlfn.IFS(D499="Tech Bachelor - Still to be hired",5700,D499="Master - Still to be hired",8000,D499="Master in Eng - Still to be hired",8700,D499="PhD - Still to be hired",10500,D499="Tech Bachelor",5700,D499="Master",8000,D499="Master in Eng",8700,D499="PhD",10500)</f>
        <v>#N/A</v>
      </c>
      <c r="G499" s="23"/>
      <c r="H499" s="24" t="e">
        <f>'Cost Input'!$F499*'Cost Input'!$G499</f>
        <v>#N/A</v>
      </c>
      <c r="I499" s="23"/>
      <c r="J499" s="24" t="e">
        <f>'Cost Input'!$F499*'Cost Input'!$I499</f>
        <v>#N/A</v>
      </c>
      <c r="K499" s="25">
        <f>'Cost Input'!$G499+'Cost Input'!$I499</f>
        <v>0</v>
      </c>
      <c r="L499" s="26" t="e">
        <f>'Cost Input'!$H499+'Cost Input'!$J499</f>
        <v>#N/A</v>
      </c>
      <c r="M499" s="27"/>
      <c r="N499" s="27"/>
      <c r="O499" s="28">
        <f>'Cost Input'!$M499+'Cost Input'!$N499</f>
        <v>0</v>
      </c>
      <c r="P499" s="29"/>
      <c r="Q499" s="29"/>
      <c r="R499" s="1"/>
      <c r="S499" s="1"/>
      <c r="T499" s="1"/>
      <c r="U499" s="1"/>
      <c r="V499" s="1"/>
      <c r="W499" s="1"/>
      <c r="X499" s="1"/>
      <c r="Y499" s="1"/>
      <c r="Z499" s="1"/>
    </row>
    <row r="500" spans="1:26" ht="14.25" customHeight="1">
      <c r="A500" s="20"/>
      <c r="B500" s="21"/>
      <c r="C500" s="21"/>
      <c r="D500" s="22"/>
      <c r="E500" s="21"/>
      <c r="F500" s="162" t="e" cm="1">
        <f t="array" ref="F500">_xlfn.IFS(D500="Tech Bachelor - Still to be hired",5700,D500="Master - Still to be hired",8000,D500="Master in Eng - Still to be hired",8700,D500="PhD - Still to be hired",10500,D500="Tech Bachelor",5700,D500="Master",8000,D500="Master in Eng",8700,D500="PhD",10500)</f>
        <v>#N/A</v>
      </c>
      <c r="G500" s="23"/>
      <c r="H500" s="24" t="e">
        <f>'Cost Input'!$F500*'Cost Input'!$G500</f>
        <v>#N/A</v>
      </c>
      <c r="I500" s="23"/>
      <c r="J500" s="24" t="e">
        <f>'Cost Input'!$F500*'Cost Input'!$I500</f>
        <v>#N/A</v>
      </c>
      <c r="K500" s="25">
        <f>'Cost Input'!$G500+'Cost Input'!$I500</f>
        <v>0</v>
      </c>
      <c r="L500" s="26" t="e">
        <f>'Cost Input'!$H500+'Cost Input'!$J500</f>
        <v>#N/A</v>
      </c>
      <c r="M500" s="27"/>
      <c r="N500" s="27"/>
      <c r="O500" s="28">
        <f>'Cost Input'!$M500+'Cost Input'!$N500</f>
        <v>0</v>
      </c>
      <c r="P500" s="29"/>
      <c r="Q500" s="29"/>
      <c r="R500" s="1"/>
      <c r="S500" s="1"/>
      <c r="T500" s="1"/>
      <c r="U500" s="1"/>
      <c r="V500" s="1"/>
      <c r="W500" s="1"/>
      <c r="X500" s="1"/>
      <c r="Y500" s="1"/>
      <c r="Z500" s="1"/>
    </row>
    <row r="501" spans="1:26" ht="14.25" customHeight="1">
      <c r="A501" s="20"/>
      <c r="B501" s="21"/>
      <c r="C501" s="21"/>
      <c r="D501" s="22"/>
      <c r="E501" s="21"/>
      <c r="F501" s="162" t="e" cm="1">
        <f t="array" ref="F501">_xlfn.IFS(D501="Tech Bachelor - Still to be hired",5700,D501="Master - Still to be hired",8000,D501="Master in Eng - Still to be hired",8700,D501="PhD - Still to be hired",10500,D501="Tech Bachelor",5700,D501="Master",8000,D501="Master in Eng",8700,D501="PhD",10500)</f>
        <v>#N/A</v>
      </c>
      <c r="G501" s="23"/>
      <c r="H501" s="24" t="e">
        <f>'Cost Input'!$F501*'Cost Input'!$G501</f>
        <v>#N/A</v>
      </c>
      <c r="I501" s="23"/>
      <c r="J501" s="24" t="e">
        <f>'Cost Input'!$F501*'Cost Input'!$I501</f>
        <v>#N/A</v>
      </c>
      <c r="K501" s="25">
        <f>'Cost Input'!$G501+'Cost Input'!$I501</f>
        <v>0</v>
      </c>
      <c r="L501" s="26" t="e">
        <f>'Cost Input'!$H501+'Cost Input'!$J501</f>
        <v>#N/A</v>
      </c>
      <c r="M501" s="27"/>
      <c r="N501" s="27"/>
      <c r="O501" s="28">
        <f>'Cost Input'!$M501+'Cost Input'!$N501</f>
        <v>0</v>
      </c>
      <c r="P501" s="29"/>
      <c r="Q501" s="29"/>
      <c r="R501" s="1"/>
      <c r="S501" s="1"/>
      <c r="T501" s="1"/>
      <c r="U501" s="1"/>
      <c r="V501" s="1"/>
      <c r="W501" s="1"/>
      <c r="X501" s="1"/>
      <c r="Y501" s="1"/>
      <c r="Z501" s="1"/>
    </row>
    <row r="502" spans="1:26" ht="14.25" customHeight="1">
      <c r="A502" s="20"/>
      <c r="B502" s="21"/>
      <c r="C502" s="21"/>
      <c r="D502" s="22"/>
      <c r="E502" s="21"/>
      <c r="F502" s="162" t="e" cm="1">
        <f t="array" ref="F502">_xlfn.IFS(D502="Tech Bachelor - Still to be hired",5700,D502="Master - Still to be hired",8000,D502="Master in Eng - Still to be hired",8700,D502="PhD - Still to be hired",10500,D502="Tech Bachelor",5700,D502="Master",8000,D502="Master in Eng",8700,D502="PhD",10500)</f>
        <v>#N/A</v>
      </c>
      <c r="G502" s="23"/>
      <c r="H502" s="24" t="e">
        <f>'Cost Input'!$F502*'Cost Input'!$G502</f>
        <v>#N/A</v>
      </c>
      <c r="I502" s="23"/>
      <c r="J502" s="24" t="e">
        <f>'Cost Input'!$F502*'Cost Input'!$I502</f>
        <v>#N/A</v>
      </c>
      <c r="K502" s="25">
        <f>'Cost Input'!$G502+'Cost Input'!$I502</f>
        <v>0</v>
      </c>
      <c r="L502" s="26" t="e">
        <f>'Cost Input'!$H502+'Cost Input'!$J502</f>
        <v>#N/A</v>
      </c>
      <c r="M502" s="27"/>
      <c r="N502" s="27"/>
      <c r="O502" s="28">
        <f>'Cost Input'!$M502+'Cost Input'!$N502</f>
        <v>0</v>
      </c>
      <c r="P502" s="29"/>
      <c r="Q502" s="29"/>
      <c r="R502" s="1"/>
      <c r="S502" s="1"/>
      <c r="T502" s="1"/>
      <c r="U502" s="1"/>
      <c r="V502" s="1"/>
      <c r="W502" s="1"/>
      <c r="X502" s="1"/>
      <c r="Y502" s="1"/>
      <c r="Z502" s="1"/>
    </row>
    <row r="503" spans="1:26" ht="14.25" customHeight="1">
      <c r="A503" s="20"/>
      <c r="B503" s="21"/>
      <c r="C503" s="21"/>
      <c r="D503" s="22"/>
      <c r="E503" s="21"/>
      <c r="F503" s="162" t="e" cm="1">
        <f t="array" ref="F503">_xlfn.IFS(D503="Tech Bachelor - Still to be hired",5700,D503="Master - Still to be hired",8000,D503="Master in Eng - Still to be hired",8700,D503="PhD - Still to be hired",10500,D503="Tech Bachelor",5700,D503="Master",8000,D503="Master in Eng",8700,D503="PhD",10500)</f>
        <v>#N/A</v>
      </c>
      <c r="G503" s="23"/>
      <c r="H503" s="24" t="e">
        <f>'Cost Input'!$F503*'Cost Input'!$G503</f>
        <v>#N/A</v>
      </c>
      <c r="I503" s="23"/>
      <c r="J503" s="24" t="e">
        <f>'Cost Input'!$F503*'Cost Input'!$I503</f>
        <v>#N/A</v>
      </c>
      <c r="K503" s="25">
        <f>'Cost Input'!$G503+'Cost Input'!$I503</f>
        <v>0</v>
      </c>
      <c r="L503" s="26" t="e">
        <f>'Cost Input'!$H503+'Cost Input'!$J503</f>
        <v>#N/A</v>
      </c>
      <c r="M503" s="27"/>
      <c r="N503" s="27"/>
      <c r="O503" s="28">
        <f>'Cost Input'!$M503+'Cost Input'!$N503</f>
        <v>0</v>
      </c>
      <c r="P503" s="29"/>
      <c r="Q503" s="29"/>
      <c r="R503" s="1"/>
      <c r="S503" s="1"/>
      <c r="T503" s="1"/>
      <c r="U503" s="1"/>
      <c r="V503" s="1"/>
      <c r="W503" s="1"/>
      <c r="X503" s="1"/>
      <c r="Y503" s="1"/>
      <c r="Z503" s="1"/>
    </row>
    <row r="504" spans="1:26" ht="14.25" customHeight="1">
      <c r="A504" s="20"/>
      <c r="B504" s="21"/>
      <c r="C504" s="21"/>
      <c r="D504" s="22"/>
      <c r="E504" s="21"/>
      <c r="F504" s="162" t="e" cm="1">
        <f t="array" ref="F504">_xlfn.IFS(D504="Tech Bachelor - Still to be hired",5700,D504="Master - Still to be hired",8000,D504="Master in Eng - Still to be hired",8700,D504="PhD - Still to be hired",10500,D504="Tech Bachelor",5700,D504="Master",8000,D504="Master in Eng",8700,D504="PhD",10500)</f>
        <v>#N/A</v>
      </c>
      <c r="G504" s="23"/>
      <c r="H504" s="24" t="e">
        <f>'Cost Input'!$F504*'Cost Input'!$G504</f>
        <v>#N/A</v>
      </c>
      <c r="I504" s="23"/>
      <c r="J504" s="24" t="e">
        <f>'Cost Input'!$F504*'Cost Input'!$I504</f>
        <v>#N/A</v>
      </c>
      <c r="K504" s="25">
        <f>'Cost Input'!$G504+'Cost Input'!$I504</f>
        <v>0</v>
      </c>
      <c r="L504" s="26" t="e">
        <f>'Cost Input'!$H504+'Cost Input'!$J504</f>
        <v>#N/A</v>
      </c>
      <c r="M504" s="27"/>
      <c r="N504" s="27"/>
      <c r="O504" s="28">
        <f>'Cost Input'!$M504+'Cost Input'!$N504</f>
        <v>0</v>
      </c>
      <c r="P504" s="29"/>
      <c r="Q504" s="29"/>
      <c r="R504" s="1"/>
      <c r="S504" s="1"/>
      <c r="T504" s="1"/>
      <c r="U504" s="1"/>
      <c r="V504" s="1"/>
      <c r="W504" s="1"/>
      <c r="X504" s="1"/>
      <c r="Y504" s="1"/>
      <c r="Z504" s="1"/>
    </row>
    <row r="505" spans="1:26" ht="14.25" customHeight="1">
      <c r="A505" s="20"/>
      <c r="B505" s="21"/>
      <c r="C505" s="21"/>
      <c r="D505" s="22"/>
      <c r="E505" s="21"/>
      <c r="F505" s="162" t="e" cm="1">
        <f t="array" ref="F505">_xlfn.IFS(D505="Tech Bachelor - Still to be hired",5700,D505="Master - Still to be hired",8000,D505="Master in Eng - Still to be hired",8700,D505="PhD - Still to be hired",10500,D505="Tech Bachelor",5700,D505="Master",8000,D505="Master in Eng",8700,D505="PhD",10500)</f>
        <v>#N/A</v>
      </c>
      <c r="G505" s="23"/>
      <c r="H505" s="24" t="e">
        <f>'Cost Input'!$F505*'Cost Input'!$G505</f>
        <v>#N/A</v>
      </c>
      <c r="I505" s="23"/>
      <c r="J505" s="24" t="e">
        <f>'Cost Input'!$F505*'Cost Input'!$I505</f>
        <v>#N/A</v>
      </c>
      <c r="K505" s="25">
        <f>'Cost Input'!$G505+'Cost Input'!$I505</f>
        <v>0</v>
      </c>
      <c r="L505" s="26" t="e">
        <f>'Cost Input'!$H505+'Cost Input'!$J505</f>
        <v>#N/A</v>
      </c>
      <c r="M505" s="27"/>
      <c r="N505" s="27"/>
      <c r="O505" s="28">
        <f>'Cost Input'!$M505+'Cost Input'!$N505</f>
        <v>0</v>
      </c>
      <c r="P505" s="29"/>
      <c r="Q505" s="29"/>
      <c r="R505" s="1"/>
      <c r="S505" s="1"/>
      <c r="T505" s="1"/>
      <c r="U505" s="1"/>
      <c r="V505" s="1"/>
      <c r="W505" s="1"/>
      <c r="X505" s="1"/>
      <c r="Y505" s="1"/>
      <c r="Z505" s="1"/>
    </row>
    <row r="506" spans="1:26" ht="14.25" customHeight="1">
      <c r="A506" s="20"/>
      <c r="B506" s="21"/>
      <c r="C506" s="21"/>
      <c r="D506" s="22"/>
      <c r="E506" s="21"/>
      <c r="F506" s="162" t="e" cm="1">
        <f t="array" ref="F506">_xlfn.IFS(D506="Tech Bachelor - Still to be hired",5700,D506="Master - Still to be hired",8000,D506="Master in Eng - Still to be hired",8700,D506="PhD - Still to be hired",10500,D506="Tech Bachelor",5700,D506="Master",8000,D506="Master in Eng",8700,D506="PhD",10500)</f>
        <v>#N/A</v>
      </c>
      <c r="G506" s="23"/>
      <c r="H506" s="24" t="e">
        <f>'Cost Input'!$F506*'Cost Input'!$G506</f>
        <v>#N/A</v>
      </c>
      <c r="I506" s="23"/>
      <c r="J506" s="24" t="e">
        <f>'Cost Input'!$F506*'Cost Input'!$I506</f>
        <v>#N/A</v>
      </c>
      <c r="K506" s="25">
        <f>'Cost Input'!$G506+'Cost Input'!$I506</f>
        <v>0</v>
      </c>
      <c r="L506" s="26" t="e">
        <f>'Cost Input'!$H506+'Cost Input'!$J506</f>
        <v>#N/A</v>
      </c>
      <c r="M506" s="27"/>
      <c r="N506" s="27"/>
      <c r="O506" s="28">
        <f>'Cost Input'!$M506+'Cost Input'!$N506</f>
        <v>0</v>
      </c>
      <c r="P506" s="29"/>
      <c r="Q506" s="29"/>
      <c r="R506" s="1"/>
      <c r="S506" s="1"/>
      <c r="T506" s="1"/>
      <c r="U506" s="1"/>
      <c r="V506" s="1"/>
      <c r="W506" s="1"/>
      <c r="X506" s="1"/>
      <c r="Y506" s="1"/>
      <c r="Z506" s="1"/>
    </row>
    <row r="507" spans="1:26" ht="14.25" customHeight="1">
      <c r="A507" s="20"/>
      <c r="B507" s="21"/>
      <c r="C507" s="21"/>
      <c r="D507" s="22"/>
      <c r="E507" s="21"/>
      <c r="F507" s="162" t="e" cm="1">
        <f t="array" ref="F507">_xlfn.IFS(D507="Tech Bachelor - Still to be hired",5700,D507="Master - Still to be hired",8000,D507="Master in Eng - Still to be hired",8700,D507="PhD - Still to be hired",10500,D507="Tech Bachelor",5700,D507="Master",8000,D507="Master in Eng",8700,D507="PhD",10500)</f>
        <v>#N/A</v>
      </c>
      <c r="G507" s="23"/>
      <c r="H507" s="24" t="e">
        <f>'Cost Input'!$F507*'Cost Input'!$G507</f>
        <v>#N/A</v>
      </c>
      <c r="I507" s="23"/>
      <c r="J507" s="24" t="e">
        <f>'Cost Input'!$F507*'Cost Input'!$I507</f>
        <v>#N/A</v>
      </c>
      <c r="K507" s="25">
        <f>'Cost Input'!$G507+'Cost Input'!$I507</f>
        <v>0</v>
      </c>
      <c r="L507" s="26" t="e">
        <f>'Cost Input'!$H507+'Cost Input'!$J507</f>
        <v>#N/A</v>
      </c>
      <c r="M507" s="27"/>
      <c r="N507" s="27"/>
      <c r="O507" s="28">
        <f>'Cost Input'!$M507+'Cost Input'!$N507</f>
        <v>0</v>
      </c>
      <c r="P507" s="29"/>
      <c r="Q507" s="29"/>
      <c r="R507" s="1"/>
      <c r="S507" s="1"/>
      <c r="T507" s="1"/>
      <c r="U507" s="1"/>
      <c r="V507" s="1"/>
      <c r="W507" s="1"/>
      <c r="X507" s="1"/>
      <c r="Y507" s="1"/>
      <c r="Z507" s="1"/>
    </row>
    <row r="508" spans="1:26" ht="14.25" customHeight="1">
      <c r="A508" s="20"/>
      <c r="B508" s="21"/>
      <c r="C508" s="21"/>
      <c r="D508" s="22"/>
      <c r="E508" s="21"/>
      <c r="F508" s="162" t="e" cm="1">
        <f t="array" ref="F508">_xlfn.IFS(D508="Tech Bachelor - Still to be hired",5700,D508="Master - Still to be hired",8000,D508="Master in Eng - Still to be hired",8700,D508="PhD - Still to be hired",10500,D508="Tech Bachelor",5700,D508="Master",8000,D508="Master in Eng",8700,D508="PhD",10500)</f>
        <v>#N/A</v>
      </c>
      <c r="G508" s="23"/>
      <c r="H508" s="24" t="e">
        <f>'Cost Input'!$F508*'Cost Input'!$G508</f>
        <v>#N/A</v>
      </c>
      <c r="I508" s="23"/>
      <c r="J508" s="24" t="e">
        <f>'Cost Input'!$F508*'Cost Input'!$I508</f>
        <v>#N/A</v>
      </c>
      <c r="K508" s="25">
        <f>'Cost Input'!$G508+'Cost Input'!$I508</f>
        <v>0</v>
      </c>
      <c r="L508" s="26" t="e">
        <f>'Cost Input'!$H508+'Cost Input'!$J508</f>
        <v>#N/A</v>
      </c>
      <c r="M508" s="27"/>
      <c r="N508" s="27"/>
      <c r="O508" s="28">
        <f>'Cost Input'!$M508+'Cost Input'!$N508</f>
        <v>0</v>
      </c>
      <c r="P508" s="29"/>
      <c r="Q508" s="29"/>
      <c r="R508" s="1"/>
      <c r="S508" s="1"/>
      <c r="T508" s="1"/>
      <c r="U508" s="1"/>
      <c r="V508" s="1"/>
      <c r="W508" s="1"/>
      <c r="X508" s="1"/>
      <c r="Y508" s="1"/>
      <c r="Z508" s="1"/>
    </row>
    <row r="509" spans="1:26" ht="14.25" customHeight="1">
      <c r="A509" s="20"/>
      <c r="B509" s="21"/>
      <c r="C509" s="21"/>
      <c r="D509" s="22"/>
      <c r="E509" s="21"/>
      <c r="F509" s="162" t="e" cm="1">
        <f t="array" ref="F509">_xlfn.IFS(D509="Tech Bachelor - Still to be hired",5700,D509="Master - Still to be hired",8000,D509="Master in Eng - Still to be hired",8700,D509="PhD - Still to be hired",10500,D509="Tech Bachelor",5700,D509="Master",8000,D509="Master in Eng",8700,D509="PhD",10500)</f>
        <v>#N/A</v>
      </c>
      <c r="G509" s="23"/>
      <c r="H509" s="24" t="e">
        <f>'Cost Input'!$F509*'Cost Input'!$G509</f>
        <v>#N/A</v>
      </c>
      <c r="I509" s="23"/>
      <c r="J509" s="24" t="e">
        <f>'Cost Input'!$F509*'Cost Input'!$I509</f>
        <v>#N/A</v>
      </c>
      <c r="K509" s="25">
        <f>'Cost Input'!$G509+'Cost Input'!$I509</f>
        <v>0</v>
      </c>
      <c r="L509" s="26" t="e">
        <f>'Cost Input'!$H509+'Cost Input'!$J509</f>
        <v>#N/A</v>
      </c>
      <c r="M509" s="27"/>
      <c r="N509" s="27"/>
      <c r="O509" s="28">
        <f>'Cost Input'!$M509+'Cost Input'!$N509</f>
        <v>0</v>
      </c>
      <c r="P509" s="29"/>
      <c r="Q509" s="29"/>
      <c r="R509" s="1"/>
      <c r="S509" s="1"/>
      <c r="T509" s="1"/>
      <c r="U509" s="1"/>
      <c r="V509" s="1"/>
      <c r="W509" s="1"/>
      <c r="X509" s="1"/>
      <c r="Y509" s="1"/>
      <c r="Z509" s="1"/>
    </row>
    <row r="510" spans="1:26" ht="14.25" customHeight="1">
      <c r="A510" s="20"/>
      <c r="B510" s="21"/>
      <c r="C510" s="21"/>
      <c r="D510" s="22"/>
      <c r="E510" s="21"/>
      <c r="F510" s="162" t="e" cm="1">
        <f t="array" ref="F510">_xlfn.IFS(D510="Tech Bachelor - Still to be hired",5700,D510="Master - Still to be hired",8000,D510="Master in Eng - Still to be hired",8700,D510="PhD - Still to be hired",10500,D510="Tech Bachelor",5700,D510="Master",8000,D510="Master in Eng",8700,D510="PhD",10500)</f>
        <v>#N/A</v>
      </c>
      <c r="G510" s="23"/>
      <c r="H510" s="24" t="e">
        <f>'Cost Input'!$F510*'Cost Input'!$G510</f>
        <v>#N/A</v>
      </c>
      <c r="I510" s="23"/>
      <c r="J510" s="24" t="e">
        <f>'Cost Input'!$F510*'Cost Input'!$I510</f>
        <v>#N/A</v>
      </c>
      <c r="K510" s="25">
        <f>'Cost Input'!$G510+'Cost Input'!$I510</f>
        <v>0</v>
      </c>
      <c r="L510" s="26" t="e">
        <f>'Cost Input'!$H510+'Cost Input'!$J510</f>
        <v>#N/A</v>
      </c>
      <c r="M510" s="27"/>
      <c r="N510" s="27"/>
      <c r="O510" s="28">
        <f>'Cost Input'!$M510+'Cost Input'!$N510</f>
        <v>0</v>
      </c>
      <c r="P510" s="29"/>
      <c r="Q510" s="29"/>
      <c r="R510" s="1"/>
      <c r="S510" s="1"/>
      <c r="T510" s="1"/>
      <c r="U510" s="1"/>
      <c r="V510" s="1"/>
      <c r="W510" s="1"/>
      <c r="X510" s="1"/>
      <c r="Y510" s="1"/>
      <c r="Z510" s="1"/>
    </row>
    <row r="511" spans="1:26" ht="14.25" customHeight="1">
      <c r="A511" s="20"/>
      <c r="B511" s="21"/>
      <c r="C511" s="21"/>
      <c r="D511" s="22"/>
      <c r="E511" s="21"/>
      <c r="F511" s="162" t="e" cm="1">
        <f t="array" ref="F511">_xlfn.IFS(D511="Tech Bachelor - Still to be hired",5700,D511="Master - Still to be hired",8000,D511="Master in Eng - Still to be hired",8700,D511="PhD - Still to be hired",10500,D511="Tech Bachelor",5700,D511="Master",8000,D511="Master in Eng",8700,D511="PhD",10500)</f>
        <v>#N/A</v>
      </c>
      <c r="G511" s="23"/>
      <c r="H511" s="24" t="e">
        <f>'Cost Input'!$F511*'Cost Input'!$G511</f>
        <v>#N/A</v>
      </c>
      <c r="I511" s="23"/>
      <c r="J511" s="24" t="e">
        <f>'Cost Input'!$F511*'Cost Input'!$I511</f>
        <v>#N/A</v>
      </c>
      <c r="K511" s="25">
        <f>'Cost Input'!$G511+'Cost Input'!$I511</f>
        <v>0</v>
      </c>
      <c r="L511" s="26" t="e">
        <f>'Cost Input'!$H511+'Cost Input'!$J511</f>
        <v>#N/A</v>
      </c>
      <c r="M511" s="27"/>
      <c r="N511" s="27"/>
      <c r="O511" s="28">
        <f>'Cost Input'!$M511+'Cost Input'!$N511</f>
        <v>0</v>
      </c>
      <c r="P511" s="29"/>
      <c r="Q511" s="29"/>
      <c r="R511" s="1"/>
      <c r="S511" s="1"/>
      <c r="T511" s="1"/>
      <c r="U511" s="1"/>
      <c r="V511" s="1"/>
      <c r="W511" s="1"/>
      <c r="X511" s="1"/>
      <c r="Y511" s="1"/>
      <c r="Z511" s="1"/>
    </row>
    <row r="512" spans="1:26" ht="14.25" customHeight="1">
      <c r="A512" s="20"/>
      <c r="B512" s="21"/>
      <c r="C512" s="21"/>
      <c r="D512" s="22"/>
      <c r="E512" s="21"/>
      <c r="F512" s="162" t="e" cm="1">
        <f t="array" ref="F512">_xlfn.IFS(D512="Tech Bachelor - Still to be hired",5700,D512="Master - Still to be hired",8000,D512="Master in Eng - Still to be hired",8700,D512="PhD - Still to be hired",10500,D512="Tech Bachelor",5700,D512="Master",8000,D512="Master in Eng",8700,D512="PhD",10500)</f>
        <v>#N/A</v>
      </c>
      <c r="G512" s="23"/>
      <c r="H512" s="24" t="e">
        <f>'Cost Input'!$F512*'Cost Input'!$G512</f>
        <v>#N/A</v>
      </c>
      <c r="I512" s="23"/>
      <c r="J512" s="24" t="e">
        <f>'Cost Input'!$F512*'Cost Input'!$I512</f>
        <v>#N/A</v>
      </c>
      <c r="K512" s="25">
        <f>'Cost Input'!$G512+'Cost Input'!$I512</f>
        <v>0</v>
      </c>
      <c r="L512" s="26" t="e">
        <f>'Cost Input'!$H512+'Cost Input'!$J512</f>
        <v>#N/A</v>
      </c>
      <c r="M512" s="27"/>
      <c r="N512" s="27"/>
      <c r="O512" s="28">
        <f>'Cost Input'!$M512+'Cost Input'!$N512</f>
        <v>0</v>
      </c>
      <c r="P512" s="29"/>
      <c r="Q512" s="29"/>
      <c r="R512" s="1"/>
      <c r="S512" s="1"/>
      <c r="T512" s="1"/>
      <c r="U512" s="1"/>
      <c r="V512" s="1"/>
      <c r="W512" s="1"/>
      <c r="X512" s="1"/>
      <c r="Y512" s="1"/>
      <c r="Z512" s="1"/>
    </row>
    <row r="513" spans="1:26" ht="14.25" customHeight="1">
      <c r="A513" s="20"/>
      <c r="B513" s="21"/>
      <c r="C513" s="21"/>
      <c r="D513" s="22"/>
      <c r="E513" s="21"/>
      <c r="F513" s="162" t="e" cm="1">
        <f t="array" ref="F513">_xlfn.IFS(D513="Tech Bachelor - Still to be hired",5700,D513="Master - Still to be hired",8000,D513="Master in Eng - Still to be hired",8700,D513="PhD - Still to be hired",10500,D513="Tech Bachelor",5700,D513="Master",8000,D513="Master in Eng",8700,D513="PhD",10500)</f>
        <v>#N/A</v>
      </c>
      <c r="G513" s="23"/>
      <c r="H513" s="24" t="e">
        <f>'Cost Input'!$F513*'Cost Input'!$G513</f>
        <v>#N/A</v>
      </c>
      <c r="I513" s="23"/>
      <c r="J513" s="24" t="e">
        <f>'Cost Input'!$F513*'Cost Input'!$I513</f>
        <v>#N/A</v>
      </c>
      <c r="K513" s="25">
        <f>'Cost Input'!$G513+'Cost Input'!$I513</f>
        <v>0</v>
      </c>
      <c r="L513" s="26" t="e">
        <f>'Cost Input'!$H513+'Cost Input'!$J513</f>
        <v>#N/A</v>
      </c>
      <c r="M513" s="27"/>
      <c r="N513" s="27"/>
      <c r="O513" s="28">
        <f>'Cost Input'!$M513+'Cost Input'!$N513</f>
        <v>0</v>
      </c>
      <c r="P513" s="29"/>
      <c r="Q513" s="29"/>
      <c r="R513" s="1"/>
      <c r="S513" s="1"/>
      <c r="T513" s="1"/>
      <c r="U513" s="1"/>
      <c r="V513" s="1"/>
      <c r="W513" s="1"/>
      <c r="X513" s="1"/>
      <c r="Y513" s="1"/>
      <c r="Z513" s="1"/>
    </row>
    <row r="514" spans="1:26" ht="14.25" customHeight="1">
      <c r="A514" s="20"/>
      <c r="B514" s="21"/>
      <c r="C514" s="21"/>
      <c r="D514" s="22"/>
      <c r="E514" s="21"/>
      <c r="F514" s="162" t="e" cm="1">
        <f t="array" ref="F514">_xlfn.IFS(D514="Tech Bachelor - Still to be hired",5700,D514="Master - Still to be hired",8000,D514="Master in Eng - Still to be hired",8700,D514="PhD - Still to be hired",10500,D514="Tech Bachelor",5700,D514="Master",8000,D514="Master in Eng",8700,D514="PhD",10500)</f>
        <v>#N/A</v>
      </c>
      <c r="G514" s="23"/>
      <c r="H514" s="24" t="e">
        <f>'Cost Input'!$F514*'Cost Input'!$G514</f>
        <v>#N/A</v>
      </c>
      <c r="I514" s="23"/>
      <c r="J514" s="24" t="e">
        <f>'Cost Input'!$F514*'Cost Input'!$I514</f>
        <v>#N/A</v>
      </c>
      <c r="K514" s="25">
        <f>'Cost Input'!$G514+'Cost Input'!$I514</f>
        <v>0</v>
      </c>
      <c r="L514" s="26" t="e">
        <f>'Cost Input'!$H514+'Cost Input'!$J514</f>
        <v>#N/A</v>
      </c>
      <c r="M514" s="27"/>
      <c r="N514" s="27"/>
      <c r="O514" s="28">
        <f>'Cost Input'!$M514+'Cost Input'!$N514</f>
        <v>0</v>
      </c>
      <c r="P514" s="29"/>
      <c r="Q514" s="29"/>
      <c r="R514" s="1"/>
      <c r="S514" s="1"/>
      <c r="T514" s="1"/>
      <c r="U514" s="1"/>
      <c r="V514" s="1"/>
      <c r="W514" s="1"/>
      <c r="X514" s="1"/>
      <c r="Y514" s="1"/>
      <c r="Z514" s="1"/>
    </row>
    <row r="515" spans="1:26" ht="14.25" customHeight="1">
      <c r="A515" s="20"/>
      <c r="B515" s="21"/>
      <c r="C515" s="21"/>
      <c r="D515" s="22"/>
      <c r="E515" s="21"/>
      <c r="F515" s="162" t="e" cm="1">
        <f t="array" ref="F515">_xlfn.IFS(D515="Tech Bachelor - Still to be hired",5700,D515="Master - Still to be hired",8000,D515="Master in Eng - Still to be hired",8700,D515="PhD - Still to be hired",10500,D515="Tech Bachelor",5700,D515="Master",8000,D515="Master in Eng",8700,D515="PhD",10500)</f>
        <v>#N/A</v>
      </c>
      <c r="G515" s="23"/>
      <c r="H515" s="24" t="e">
        <f>'Cost Input'!$F515*'Cost Input'!$G515</f>
        <v>#N/A</v>
      </c>
      <c r="I515" s="23"/>
      <c r="J515" s="24" t="e">
        <f>'Cost Input'!$F515*'Cost Input'!$I515</f>
        <v>#N/A</v>
      </c>
      <c r="K515" s="25">
        <f>'Cost Input'!$G515+'Cost Input'!$I515</f>
        <v>0</v>
      </c>
      <c r="L515" s="26" t="e">
        <f>'Cost Input'!$H515+'Cost Input'!$J515</f>
        <v>#N/A</v>
      </c>
      <c r="M515" s="27"/>
      <c r="N515" s="27"/>
      <c r="O515" s="28">
        <f>'Cost Input'!$M515+'Cost Input'!$N515</f>
        <v>0</v>
      </c>
      <c r="P515" s="29"/>
      <c r="Q515" s="29"/>
      <c r="R515" s="1"/>
      <c r="S515" s="1"/>
      <c r="T515" s="1"/>
      <c r="U515" s="1"/>
      <c r="V515" s="1"/>
      <c r="W515" s="1"/>
      <c r="X515" s="1"/>
      <c r="Y515" s="1"/>
      <c r="Z515" s="1"/>
    </row>
    <row r="516" spans="1:26" ht="14.25" customHeight="1">
      <c r="A516" s="20"/>
      <c r="B516" s="21"/>
      <c r="C516" s="21"/>
      <c r="D516" s="22"/>
      <c r="E516" s="21"/>
      <c r="F516" s="162" t="e" cm="1">
        <f t="array" ref="F516">_xlfn.IFS(D516="Tech Bachelor - Still to be hired",5700,D516="Master - Still to be hired",8000,D516="Master in Eng - Still to be hired",8700,D516="PhD - Still to be hired",10500,D516="Tech Bachelor",5700,D516="Master",8000,D516="Master in Eng",8700,D516="PhD",10500)</f>
        <v>#N/A</v>
      </c>
      <c r="G516" s="23"/>
      <c r="H516" s="24" t="e">
        <f>'Cost Input'!$F516*'Cost Input'!$G516</f>
        <v>#N/A</v>
      </c>
      <c r="I516" s="23"/>
      <c r="J516" s="24" t="e">
        <f>'Cost Input'!$F516*'Cost Input'!$I516</f>
        <v>#N/A</v>
      </c>
      <c r="K516" s="25">
        <f>'Cost Input'!$G516+'Cost Input'!$I516</f>
        <v>0</v>
      </c>
      <c r="L516" s="26" t="e">
        <f>'Cost Input'!$H516+'Cost Input'!$J516</f>
        <v>#N/A</v>
      </c>
      <c r="M516" s="27"/>
      <c r="N516" s="27"/>
      <c r="O516" s="28">
        <f>'Cost Input'!$M516+'Cost Input'!$N516</f>
        <v>0</v>
      </c>
      <c r="P516" s="29"/>
      <c r="Q516" s="29"/>
      <c r="R516" s="1"/>
      <c r="S516" s="1"/>
      <c r="T516" s="1"/>
      <c r="U516" s="1"/>
      <c r="V516" s="1"/>
      <c r="W516" s="1"/>
      <c r="X516" s="1"/>
      <c r="Y516" s="1"/>
      <c r="Z516" s="1"/>
    </row>
    <row r="517" spans="1:26" ht="14.25" customHeight="1">
      <c r="A517" s="20"/>
      <c r="B517" s="21"/>
      <c r="C517" s="21"/>
      <c r="D517" s="22"/>
      <c r="E517" s="21"/>
      <c r="F517" s="162" t="e" cm="1">
        <f t="array" ref="F517">_xlfn.IFS(D517="Tech Bachelor - Still to be hired",5700,D517="Master - Still to be hired",8000,D517="Master in Eng - Still to be hired",8700,D517="PhD - Still to be hired",10500,D517="Tech Bachelor",5700,D517="Master",8000,D517="Master in Eng",8700,D517="PhD",10500)</f>
        <v>#N/A</v>
      </c>
      <c r="G517" s="23"/>
      <c r="H517" s="24" t="e">
        <f>'Cost Input'!$F517*'Cost Input'!$G517</f>
        <v>#N/A</v>
      </c>
      <c r="I517" s="23"/>
      <c r="J517" s="24" t="e">
        <f>'Cost Input'!$F517*'Cost Input'!$I517</f>
        <v>#N/A</v>
      </c>
      <c r="K517" s="25">
        <f>'Cost Input'!$G517+'Cost Input'!$I517</f>
        <v>0</v>
      </c>
      <c r="L517" s="26" t="e">
        <f>'Cost Input'!$H517+'Cost Input'!$J517</f>
        <v>#N/A</v>
      </c>
      <c r="M517" s="27"/>
      <c r="N517" s="27"/>
      <c r="O517" s="28">
        <f>'Cost Input'!$M517+'Cost Input'!$N517</f>
        <v>0</v>
      </c>
      <c r="P517" s="29"/>
      <c r="Q517" s="29"/>
      <c r="R517" s="1"/>
      <c r="S517" s="1"/>
      <c r="T517" s="1"/>
      <c r="U517" s="1"/>
      <c r="V517" s="1"/>
      <c r="W517" s="1"/>
      <c r="X517" s="1"/>
      <c r="Y517" s="1"/>
      <c r="Z517" s="1"/>
    </row>
    <row r="518" spans="1:26" ht="14.25" customHeight="1">
      <c r="A518" s="20"/>
      <c r="B518" s="21"/>
      <c r="C518" s="21"/>
      <c r="D518" s="22"/>
      <c r="E518" s="21"/>
      <c r="F518" s="162" t="e" cm="1">
        <f t="array" ref="F518">_xlfn.IFS(D518="Tech Bachelor - Still to be hired",5700,D518="Master - Still to be hired",8000,D518="Master in Eng - Still to be hired",8700,D518="PhD - Still to be hired",10500,D518="Tech Bachelor",5700,D518="Master",8000,D518="Master in Eng",8700,D518="PhD",10500)</f>
        <v>#N/A</v>
      </c>
      <c r="G518" s="23"/>
      <c r="H518" s="24" t="e">
        <f>'Cost Input'!$F518*'Cost Input'!$G518</f>
        <v>#N/A</v>
      </c>
      <c r="I518" s="23"/>
      <c r="J518" s="24" t="e">
        <f>'Cost Input'!$F518*'Cost Input'!$I518</f>
        <v>#N/A</v>
      </c>
      <c r="K518" s="25">
        <f>'Cost Input'!$G518+'Cost Input'!$I518</f>
        <v>0</v>
      </c>
      <c r="L518" s="26" t="e">
        <f>'Cost Input'!$H518+'Cost Input'!$J518</f>
        <v>#N/A</v>
      </c>
      <c r="M518" s="27"/>
      <c r="N518" s="27"/>
      <c r="O518" s="28">
        <f>'Cost Input'!$M518+'Cost Input'!$N518</f>
        <v>0</v>
      </c>
      <c r="P518" s="29"/>
      <c r="Q518" s="29"/>
      <c r="R518" s="1"/>
      <c r="S518" s="1"/>
      <c r="T518" s="1"/>
      <c r="U518" s="1"/>
      <c r="V518" s="1"/>
      <c r="W518" s="1"/>
      <c r="X518" s="1"/>
      <c r="Y518" s="1"/>
      <c r="Z518" s="1"/>
    </row>
    <row r="519" spans="1:26" ht="14.25" customHeight="1">
      <c r="A519" s="20"/>
      <c r="B519" s="21"/>
      <c r="C519" s="21"/>
      <c r="D519" s="22"/>
      <c r="E519" s="21"/>
      <c r="F519" s="162" t="e" cm="1">
        <f t="array" ref="F519">_xlfn.IFS(D519="Tech Bachelor - Still to be hired",5700,D519="Master - Still to be hired",8000,D519="Master in Eng - Still to be hired",8700,D519="PhD - Still to be hired",10500,D519="Tech Bachelor",5700,D519="Master",8000,D519="Master in Eng",8700,D519="PhD",10500)</f>
        <v>#N/A</v>
      </c>
      <c r="G519" s="23"/>
      <c r="H519" s="24" t="e">
        <f>'Cost Input'!$F519*'Cost Input'!$G519</f>
        <v>#N/A</v>
      </c>
      <c r="I519" s="23"/>
      <c r="J519" s="24" t="e">
        <f>'Cost Input'!$F519*'Cost Input'!$I519</f>
        <v>#N/A</v>
      </c>
      <c r="K519" s="25">
        <f>'Cost Input'!$G519+'Cost Input'!$I519</f>
        <v>0</v>
      </c>
      <c r="L519" s="26" t="e">
        <f>'Cost Input'!$H519+'Cost Input'!$J519</f>
        <v>#N/A</v>
      </c>
      <c r="M519" s="27"/>
      <c r="N519" s="27"/>
      <c r="O519" s="28">
        <f>'Cost Input'!$M519+'Cost Input'!$N519</f>
        <v>0</v>
      </c>
      <c r="P519" s="29"/>
      <c r="Q519" s="29"/>
      <c r="R519" s="1"/>
      <c r="S519" s="1"/>
      <c r="T519" s="1"/>
      <c r="U519" s="1"/>
      <c r="V519" s="1"/>
      <c r="W519" s="1"/>
      <c r="X519" s="1"/>
      <c r="Y519" s="1"/>
      <c r="Z519" s="1"/>
    </row>
    <row r="520" spans="1:26" ht="14.25" customHeight="1">
      <c r="A520" s="20"/>
      <c r="B520" s="21"/>
      <c r="C520" s="21"/>
      <c r="D520" s="22"/>
      <c r="E520" s="21"/>
      <c r="F520" s="162" t="e" cm="1">
        <f t="array" ref="F520">_xlfn.IFS(D520="Tech Bachelor - Still to be hired",5700,D520="Master - Still to be hired",8000,D520="Master in Eng - Still to be hired",8700,D520="PhD - Still to be hired",10500,D520="Tech Bachelor",5700,D520="Master",8000,D520="Master in Eng",8700,D520="PhD",10500)</f>
        <v>#N/A</v>
      </c>
      <c r="G520" s="23"/>
      <c r="H520" s="24" t="e">
        <f>'Cost Input'!$F520*'Cost Input'!$G520</f>
        <v>#N/A</v>
      </c>
      <c r="I520" s="23"/>
      <c r="J520" s="24" t="e">
        <f>'Cost Input'!$F520*'Cost Input'!$I520</f>
        <v>#N/A</v>
      </c>
      <c r="K520" s="25">
        <f>'Cost Input'!$G520+'Cost Input'!$I520</f>
        <v>0</v>
      </c>
      <c r="L520" s="26" t="e">
        <f>'Cost Input'!$H520+'Cost Input'!$J520</f>
        <v>#N/A</v>
      </c>
      <c r="M520" s="27"/>
      <c r="N520" s="27"/>
      <c r="O520" s="28">
        <f>'Cost Input'!$M520+'Cost Input'!$N520</f>
        <v>0</v>
      </c>
      <c r="P520" s="29"/>
      <c r="Q520" s="29"/>
      <c r="R520" s="1"/>
      <c r="S520" s="1"/>
      <c r="T520" s="1"/>
      <c r="U520" s="1"/>
      <c r="V520" s="1"/>
      <c r="W520" s="1"/>
      <c r="X520" s="1"/>
      <c r="Y520" s="1"/>
      <c r="Z520" s="1"/>
    </row>
    <row r="521" spans="1:26" ht="14.25" customHeight="1">
      <c r="A521" s="20"/>
      <c r="B521" s="21"/>
      <c r="C521" s="21"/>
      <c r="D521" s="22"/>
      <c r="E521" s="21"/>
      <c r="F521" s="162" t="e" cm="1">
        <f t="array" ref="F521">_xlfn.IFS(D521="Tech Bachelor - Still to be hired",5700,D521="Master - Still to be hired",8000,D521="Master in Eng - Still to be hired",8700,D521="PhD - Still to be hired",10500,D521="Tech Bachelor",5700,D521="Master",8000,D521="Master in Eng",8700,D521="PhD",10500)</f>
        <v>#N/A</v>
      </c>
      <c r="G521" s="23"/>
      <c r="H521" s="24" t="e">
        <f>'Cost Input'!$F521*'Cost Input'!$G521</f>
        <v>#N/A</v>
      </c>
      <c r="I521" s="23"/>
      <c r="J521" s="24" t="e">
        <f>'Cost Input'!$F521*'Cost Input'!$I521</f>
        <v>#N/A</v>
      </c>
      <c r="K521" s="25">
        <f>'Cost Input'!$G521+'Cost Input'!$I521</f>
        <v>0</v>
      </c>
      <c r="L521" s="26" t="e">
        <f>'Cost Input'!$H521+'Cost Input'!$J521</f>
        <v>#N/A</v>
      </c>
      <c r="M521" s="27"/>
      <c r="N521" s="27"/>
      <c r="O521" s="28">
        <f>'Cost Input'!$M521+'Cost Input'!$N521</f>
        <v>0</v>
      </c>
      <c r="P521" s="29"/>
      <c r="Q521" s="29"/>
      <c r="R521" s="1"/>
      <c r="S521" s="1"/>
      <c r="T521" s="1"/>
      <c r="U521" s="1"/>
      <c r="V521" s="1"/>
      <c r="W521" s="1"/>
      <c r="X521" s="1"/>
      <c r="Y521" s="1"/>
      <c r="Z521" s="1"/>
    </row>
    <row r="522" spans="1:26" ht="14.25" customHeight="1">
      <c r="A522" s="20"/>
      <c r="B522" s="21"/>
      <c r="C522" s="21"/>
      <c r="D522" s="22"/>
      <c r="E522" s="21"/>
      <c r="F522" s="162" t="e" cm="1">
        <f t="array" ref="F522">_xlfn.IFS(D522="Tech Bachelor - Still to be hired",5700,D522="Master - Still to be hired",8000,D522="Master in Eng - Still to be hired",8700,D522="PhD - Still to be hired",10500,D522="Tech Bachelor",5700,D522="Master",8000,D522="Master in Eng",8700,D522="PhD",10500)</f>
        <v>#N/A</v>
      </c>
      <c r="G522" s="23"/>
      <c r="H522" s="24" t="e">
        <f>'Cost Input'!$F522*'Cost Input'!$G522</f>
        <v>#N/A</v>
      </c>
      <c r="I522" s="23"/>
      <c r="J522" s="24" t="e">
        <f>'Cost Input'!$F522*'Cost Input'!$I522</f>
        <v>#N/A</v>
      </c>
      <c r="K522" s="25">
        <f>'Cost Input'!$G522+'Cost Input'!$I522</f>
        <v>0</v>
      </c>
      <c r="L522" s="26" t="e">
        <f>'Cost Input'!$H522+'Cost Input'!$J522</f>
        <v>#N/A</v>
      </c>
      <c r="M522" s="27"/>
      <c r="N522" s="27"/>
      <c r="O522" s="28">
        <f>'Cost Input'!$M522+'Cost Input'!$N522</f>
        <v>0</v>
      </c>
      <c r="P522" s="29"/>
      <c r="Q522" s="29"/>
      <c r="R522" s="1"/>
      <c r="S522" s="1"/>
      <c r="T522" s="1"/>
      <c r="U522" s="1"/>
      <c r="V522" s="1"/>
      <c r="W522" s="1"/>
      <c r="X522" s="1"/>
      <c r="Y522" s="1"/>
      <c r="Z522" s="1"/>
    </row>
    <row r="523" spans="1:26" ht="14.25" customHeight="1">
      <c r="A523" s="20"/>
      <c r="B523" s="21"/>
      <c r="C523" s="21"/>
      <c r="D523" s="22"/>
      <c r="E523" s="21"/>
      <c r="F523" s="162" t="e" cm="1">
        <f t="array" ref="F523">_xlfn.IFS(D523="Tech Bachelor - Still to be hired",5700,D523="Master - Still to be hired",8000,D523="Master in Eng - Still to be hired",8700,D523="PhD - Still to be hired",10500,D523="Tech Bachelor",5700,D523="Master",8000,D523="Master in Eng",8700,D523="PhD",10500)</f>
        <v>#N/A</v>
      </c>
      <c r="G523" s="23"/>
      <c r="H523" s="24" t="e">
        <f>'Cost Input'!$F523*'Cost Input'!$G523</f>
        <v>#N/A</v>
      </c>
      <c r="I523" s="23"/>
      <c r="J523" s="24" t="e">
        <f>'Cost Input'!$F523*'Cost Input'!$I523</f>
        <v>#N/A</v>
      </c>
      <c r="K523" s="25">
        <f>'Cost Input'!$G523+'Cost Input'!$I523</f>
        <v>0</v>
      </c>
      <c r="L523" s="26" t="e">
        <f>'Cost Input'!$H523+'Cost Input'!$J523</f>
        <v>#N/A</v>
      </c>
      <c r="M523" s="27"/>
      <c r="N523" s="27"/>
      <c r="O523" s="28">
        <f>'Cost Input'!$M523+'Cost Input'!$N523</f>
        <v>0</v>
      </c>
      <c r="P523" s="29"/>
      <c r="Q523" s="29"/>
      <c r="R523" s="1"/>
      <c r="S523" s="1"/>
      <c r="T523" s="1"/>
      <c r="U523" s="1"/>
      <c r="V523" s="1"/>
      <c r="W523" s="1"/>
      <c r="X523" s="1"/>
      <c r="Y523" s="1"/>
      <c r="Z523" s="1"/>
    </row>
    <row r="524" spans="1:26" ht="14.25" customHeight="1">
      <c r="A524" s="20"/>
      <c r="B524" s="21"/>
      <c r="C524" s="21"/>
      <c r="D524" s="22"/>
      <c r="E524" s="21"/>
      <c r="F524" s="162" t="e" cm="1">
        <f t="array" ref="F524">_xlfn.IFS(D524="Tech Bachelor - Still to be hired",5700,D524="Master - Still to be hired",8000,D524="Master in Eng - Still to be hired",8700,D524="PhD - Still to be hired",10500,D524="Tech Bachelor",5700,D524="Master",8000,D524="Master in Eng",8700,D524="PhD",10500)</f>
        <v>#N/A</v>
      </c>
      <c r="G524" s="23"/>
      <c r="H524" s="24" t="e">
        <f>'Cost Input'!$F524*'Cost Input'!$G524</f>
        <v>#N/A</v>
      </c>
      <c r="I524" s="23"/>
      <c r="J524" s="24" t="e">
        <f>'Cost Input'!$F524*'Cost Input'!$I524</f>
        <v>#N/A</v>
      </c>
      <c r="K524" s="25">
        <f>'Cost Input'!$G524+'Cost Input'!$I524</f>
        <v>0</v>
      </c>
      <c r="L524" s="26" t="e">
        <f>'Cost Input'!$H524+'Cost Input'!$J524</f>
        <v>#N/A</v>
      </c>
      <c r="M524" s="27"/>
      <c r="N524" s="27"/>
      <c r="O524" s="28">
        <f>'Cost Input'!$M524+'Cost Input'!$N524</f>
        <v>0</v>
      </c>
      <c r="P524" s="29"/>
      <c r="Q524" s="29"/>
      <c r="R524" s="1"/>
      <c r="S524" s="1"/>
      <c r="T524" s="1"/>
      <c r="U524" s="1"/>
      <c r="V524" s="1"/>
      <c r="W524" s="1"/>
      <c r="X524" s="1"/>
      <c r="Y524" s="1"/>
      <c r="Z524" s="1"/>
    </row>
    <row r="525" spans="1:26" ht="14.25" customHeight="1">
      <c r="A525" s="20"/>
      <c r="B525" s="21"/>
      <c r="C525" s="21"/>
      <c r="D525" s="22"/>
      <c r="E525" s="21"/>
      <c r="F525" s="162" t="e" cm="1">
        <f t="array" ref="F525">_xlfn.IFS(D525="Tech Bachelor - Still to be hired",5700,D525="Master - Still to be hired",8000,D525="Master in Eng - Still to be hired",8700,D525="PhD - Still to be hired",10500,D525="Tech Bachelor",5700,D525="Master",8000,D525="Master in Eng",8700,D525="PhD",10500)</f>
        <v>#N/A</v>
      </c>
      <c r="G525" s="23"/>
      <c r="H525" s="24" t="e">
        <f>'Cost Input'!$F525*'Cost Input'!$G525</f>
        <v>#N/A</v>
      </c>
      <c r="I525" s="23"/>
      <c r="J525" s="24" t="e">
        <f>'Cost Input'!$F525*'Cost Input'!$I525</f>
        <v>#N/A</v>
      </c>
      <c r="K525" s="25">
        <f>'Cost Input'!$G525+'Cost Input'!$I525</f>
        <v>0</v>
      </c>
      <c r="L525" s="26" t="e">
        <f>'Cost Input'!$H525+'Cost Input'!$J525</f>
        <v>#N/A</v>
      </c>
      <c r="M525" s="27"/>
      <c r="N525" s="27"/>
      <c r="O525" s="28">
        <f>'Cost Input'!$M525+'Cost Input'!$N525</f>
        <v>0</v>
      </c>
      <c r="P525" s="29"/>
      <c r="Q525" s="29"/>
      <c r="R525" s="1"/>
      <c r="S525" s="1"/>
      <c r="T525" s="1"/>
      <c r="U525" s="1"/>
      <c r="V525" s="1"/>
      <c r="W525" s="1"/>
      <c r="X525" s="1"/>
      <c r="Y525" s="1"/>
      <c r="Z525" s="1"/>
    </row>
    <row r="526" spans="1:26" ht="14.25" customHeight="1">
      <c r="A526" s="20"/>
      <c r="B526" s="21"/>
      <c r="C526" s="21"/>
      <c r="D526" s="22"/>
      <c r="E526" s="21"/>
      <c r="F526" s="162" t="e" cm="1">
        <f t="array" ref="F526">_xlfn.IFS(D526="Tech Bachelor - Still to be hired",5700,D526="Master - Still to be hired",8000,D526="Master in Eng - Still to be hired",8700,D526="PhD - Still to be hired",10500,D526="Tech Bachelor",5700,D526="Master",8000,D526="Master in Eng",8700,D526="PhD",10500)</f>
        <v>#N/A</v>
      </c>
      <c r="G526" s="23"/>
      <c r="H526" s="24" t="e">
        <f>'Cost Input'!$F526*'Cost Input'!$G526</f>
        <v>#N/A</v>
      </c>
      <c r="I526" s="23"/>
      <c r="J526" s="24" t="e">
        <f>'Cost Input'!$F526*'Cost Input'!$I526</f>
        <v>#N/A</v>
      </c>
      <c r="K526" s="25">
        <f>'Cost Input'!$G526+'Cost Input'!$I526</f>
        <v>0</v>
      </c>
      <c r="L526" s="26" t="e">
        <f>'Cost Input'!$H526+'Cost Input'!$J526</f>
        <v>#N/A</v>
      </c>
      <c r="M526" s="27"/>
      <c r="N526" s="27"/>
      <c r="O526" s="28">
        <f>'Cost Input'!$M526+'Cost Input'!$N526</f>
        <v>0</v>
      </c>
      <c r="P526" s="29"/>
      <c r="Q526" s="29"/>
      <c r="R526" s="1"/>
      <c r="S526" s="1"/>
      <c r="T526" s="1"/>
      <c r="U526" s="1"/>
      <c r="V526" s="1"/>
      <c r="W526" s="1"/>
      <c r="X526" s="1"/>
      <c r="Y526" s="1"/>
      <c r="Z526" s="1"/>
    </row>
    <row r="527" spans="1:26" ht="14.25" customHeight="1">
      <c r="A527" s="20"/>
      <c r="B527" s="21"/>
      <c r="C527" s="21"/>
      <c r="D527" s="22"/>
      <c r="E527" s="21"/>
      <c r="F527" s="162" t="e" cm="1">
        <f t="array" ref="F527">_xlfn.IFS(D527="Tech Bachelor - Still to be hired",5700,D527="Master - Still to be hired",8000,D527="Master in Eng - Still to be hired",8700,D527="PhD - Still to be hired",10500,D527="Tech Bachelor",5700,D527="Master",8000,D527="Master in Eng",8700,D527="PhD",10500)</f>
        <v>#N/A</v>
      </c>
      <c r="G527" s="23"/>
      <c r="H527" s="24" t="e">
        <f>'Cost Input'!$F527*'Cost Input'!$G527</f>
        <v>#N/A</v>
      </c>
      <c r="I527" s="23"/>
      <c r="J527" s="24" t="e">
        <f>'Cost Input'!$F527*'Cost Input'!$I527</f>
        <v>#N/A</v>
      </c>
      <c r="K527" s="25">
        <f>'Cost Input'!$G527+'Cost Input'!$I527</f>
        <v>0</v>
      </c>
      <c r="L527" s="26" t="e">
        <f>'Cost Input'!$H527+'Cost Input'!$J527</f>
        <v>#N/A</v>
      </c>
      <c r="M527" s="27"/>
      <c r="N527" s="27"/>
      <c r="O527" s="28">
        <f>'Cost Input'!$M527+'Cost Input'!$N527</f>
        <v>0</v>
      </c>
      <c r="P527" s="29"/>
      <c r="Q527" s="29"/>
      <c r="R527" s="1"/>
      <c r="S527" s="1"/>
      <c r="T527" s="1"/>
      <c r="U527" s="1"/>
      <c r="V527" s="1"/>
      <c r="W527" s="1"/>
      <c r="X527" s="1"/>
      <c r="Y527" s="1"/>
      <c r="Z527" s="1"/>
    </row>
    <row r="528" spans="1:26" ht="14.25" customHeight="1">
      <c r="A528" s="20"/>
      <c r="B528" s="21"/>
      <c r="C528" s="21"/>
      <c r="D528" s="22"/>
      <c r="E528" s="21"/>
      <c r="F528" s="162" t="e" cm="1">
        <f t="array" ref="F528">_xlfn.IFS(D528="Tech Bachelor - Still to be hired",5700,D528="Master - Still to be hired",8000,D528="Master in Eng - Still to be hired",8700,D528="PhD - Still to be hired",10500,D528="Tech Bachelor",5700,D528="Master",8000,D528="Master in Eng",8700,D528="PhD",10500)</f>
        <v>#N/A</v>
      </c>
      <c r="G528" s="23"/>
      <c r="H528" s="24" t="e">
        <f>'Cost Input'!$F528*'Cost Input'!$G528</f>
        <v>#N/A</v>
      </c>
      <c r="I528" s="23"/>
      <c r="J528" s="24" t="e">
        <f>'Cost Input'!$F528*'Cost Input'!$I528</f>
        <v>#N/A</v>
      </c>
      <c r="K528" s="25">
        <f>'Cost Input'!$G528+'Cost Input'!$I528</f>
        <v>0</v>
      </c>
      <c r="L528" s="26" t="e">
        <f>'Cost Input'!$H528+'Cost Input'!$J528</f>
        <v>#N/A</v>
      </c>
      <c r="M528" s="27"/>
      <c r="N528" s="27"/>
      <c r="O528" s="28">
        <f>'Cost Input'!$M528+'Cost Input'!$N528</f>
        <v>0</v>
      </c>
      <c r="P528" s="29"/>
      <c r="Q528" s="29"/>
      <c r="R528" s="1"/>
      <c r="S528" s="1"/>
      <c r="T528" s="1"/>
      <c r="U528" s="1"/>
      <c r="V528" s="1"/>
      <c r="W528" s="1"/>
      <c r="X528" s="1"/>
      <c r="Y528" s="1"/>
      <c r="Z528" s="1"/>
    </row>
    <row r="529" spans="1:26" ht="14.25" customHeight="1">
      <c r="A529" s="20"/>
      <c r="B529" s="21"/>
      <c r="C529" s="21"/>
      <c r="D529" s="22"/>
      <c r="E529" s="21"/>
      <c r="F529" s="162" t="e" cm="1">
        <f t="array" ref="F529">_xlfn.IFS(D529="Tech Bachelor - Still to be hired",5700,D529="Master - Still to be hired",8000,D529="Master in Eng - Still to be hired",8700,D529="PhD - Still to be hired",10500,D529="Tech Bachelor",5700,D529="Master",8000,D529="Master in Eng",8700,D529="PhD",10500)</f>
        <v>#N/A</v>
      </c>
      <c r="G529" s="23"/>
      <c r="H529" s="24" t="e">
        <f>'Cost Input'!$F529*'Cost Input'!$G529</f>
        <v>#N/A</v>
      </c>
      <c r="I529" s="23"/>
      <c r="J529" s="24" t="e">
        <f>'Cost Input'!$F529*'Cost Input'!$I529</f>
        <v>#N/A</v>
      </c>
      <c r="K529" s="25">
        <f>'Cost Input'!$G529+'Cost Input'!$I529</f>
        <v>0</v>
      </c>
      <c r="L529" s="26" t="e">
        <f>'Cost Input'!$H529+'Cost Input'!$J529</f>
        <v>#N/A</v>
      </c>
      <c r="M529" s="27"/>
      <c r="N529" s="27"/>
      <c r="O529" s="28">
        <f>'Cost Input'!$M529+'Cost Input'!$N529</f>
        <v>0</v>
      </c>
      <c r="P529" s="29"/>
      <c r="Q529" s="29"/>
      <c r="R529" s="1"/>
      <c r="S529" s="1"/>
      <c r="T529" s="1"/>
      <c r="U529" s="1"/>
      <c r="V529" s="1"/>
      <c r="W529" s="1"/>
      <c r="X529" s="1"/>
      <c r="Y529" s="1"/>
      <c r="Z529" s="1"/>
    </row>
    <row r="530" spans="1:26" ht="14.25" customHeight="1">
      <c r="A530" s="20"/>
      <c r="B530" s="21"/>
      <c r="C530" s="21"/>
      <c r="D530" s="22"/>
      <c r="E530" s="21"/>
      <c r="F530" s="162" t="e" cm="1">
        <f t="array" ref="F530">_xlfn.IFS(D530="Tech Bachelor - Still to be hired",5700,D530="Master - Still to be hired",8000,D530="Master in Eng - Still to be hired",8700,D530="PhD - Still to be hired",10500,D530="Tech Bachelor",5700,D530="Master",8000,D530="Master in Eng",8700,D530="PhD",10500)</f>
        <v>#N/A</v>
      </c>
      <c r="G530" s="23"/>
      <c r="H530" s="24" t="e">
        <f>'Cost Input'!$F530*'Cost Input'!$G530</f>
        <v>#N/A</v>
      </c>
      <c r="I530" s="23"/>
      <c r="J530" s="24" t="e">
        <f>'Cost Input'!$F530*'Cost Input'!$I530</f>
        <v>#N/A</v>
      </c>
      <c r="K530" s="25">
        <f>'Cost Input'!$G530+'Cost Input'!$I530</f>
        <v>0</v>
      </c>
      <c r="L530" s="26" t="e">
        <f>'Cost Input'!$H530+'Cost Input'!$J530</f>
        <v>#N/A</v>
      </c>
      <c r="M530" s="27"/>
      <c r="N530" s="27"/>
      <c r="O530" s="28">
        <f>'Cost Input'!$M530+'Cost Input'!$N530</f>
        <v>0</v>
      </c>
      <c r="P530" s="29"/>
      <c r="Q530" s="29"/>
      <c r="R530" s="1"/>
      <c r="S530" s="1"/>
      <c r="T530" s="1"/>
      <c r="U530" s="1"/>
      <c r="V530" s="1"/>
      <c r="W530" s="1"/>
      <c r="X530" s="1"/>
      <c r="Y530" s="1"/>
      <c r="Z530" s="1"/>
    </row>
    <row r="531" spans="1:26" ht="14.25" customHeight="1">
      <c r="A531" s="20"/>
      <c r="B531" s="21"/>
      <c r="C531" s="21"/>
      <c r="D531" s="22"/>
      <c r="E531" s="21"/>
      <c r="F531" s="162" t="e" cm="1">
        <f t="array" ref="F531">_xlfn.IFS(D531="Tech Bachelor - Still to be hired",5700,D531="Master - Still to be hired",8000,D531="Master in Eng - Still to be hired",8700,D531="PhD - Still to be hired",10500,D531="Tech Bachelor",5700,D531="Master",8000,D531="Master in Eng",8700,D531="PhD",10500)</f>
        <v>#N/A</v>
      </c>
      <c r="G531" s="23"/>
      <c r="H531" s="24" t="e">
        <f>'Cost Input'!$F531*'Cost Input'!$G531</f>
        <v>#N/A</v>
      </c>
      <c r="I531" s="23"/>
      <c r="J531" s="24" t="e">
        <f>'Cost Input'!$F531*'Cost Input'!$I531</f>
        <v>#N/A</v>
      </c>
      <c r="K531" s="25">
        <f>'Cost Input'!$G531+'Cost Input'!$I531</f>
        <v>0</v>
      </c>
      <c r="L531" s="26" t="e">
        <f>'Cost Input'!$H531+'Cost Input'!$J531</f>
        <v>#N/A</v>
      </c>
      <c r="M531" s="27"/>
      <c r="N531" s="27"/>
      <c r="O531" s="28">
        <f>'Cost Input'!$M531+'Cost Input'!$N531</f>
        <v>0</v>
      </c>
      <c r="P531" s="29"/>
      <c r="Q531" s="29"/>
      <c r="R531" s="1"/>
      <c r="S531" s="1"/>
      <c r="T531" s="1"/>
      <c r="U531" s="1"/>
      <c r="V531" s="1"/>
      <c r="W531" s="1"/>
      <c r="X531" s="1"/>
      <c r="Y531" s="1"/>
      <c r="Z531" s="1"/>
    </row>
    <row r="532" spans="1:26" ht="14.25" customHeight="1">
      <c r="A532" s="20"/>
      <c r="B532" s="21"/>
      <c r="C532" s="21"/>
      <c r="D532" s="22"/>
      <c r="E532" s="21"/>
      <c r="F532" s="162" t="e" cm="1">
        <f t="array" ref="F532">_xlfn.IFS(D532="Tech Bachelor - Still to be hired",5700,D532="Master - Still to be hired",8000,D532="Master in Eng - Still to be hired",8700,D532="PhD - Still to be hired",10500,D532="Tech Bachelor",5700,D532="Master",8000,D532="Master in Eng",8700,D532="PhD",10500)</f>
        <v>#N/A</v>
      </c>
      <c r="G532" s="23"/>
      <c r="H532" s="24" t="e">
        <f>'Cost Input'!$F532*'Cost Input'!$G532</f>
        <v>#N/A</v>
      </c>
      <c r="I532" s="23"/>
      <c r="J532" s="24" t="e">
        <f>'Cost Input'!$F532*'Cost Input'!$I532</f>
        <v>#N/A</v>
      </c>
      <c r="K532" s="25">
        <f>'Cost Input'!$G532+'Cost Input'!$I532</f>
        <v>0</v>
      </c>
      <c r="L532" s="26" t="e">
        <f>'Cost Input'!$H532+'Cost Input'!$J532</f>
        <v>#N/A</v>
      </c>
      <c r="M532" s="27"/>
      <c r="N532" s="27"/>
      <c r="O532" s="28">
        <f>'Cost Input'!$M532+'Cost Input'!$N532</f>
        <v>0</v>
      </c>
      <c r="P532" s="29"/>
      <c r="Q532" s="29"/>
      <c r="R532" s="1"/>
      <c r="S532" s="1"/>
      <c r="T532" s="1"/>
      <c r="U532" s="1"/>
      <c r="V532" s="1"/>
      <c r="W532" s="1"/>
      <c r="X532" s="1"/>
      <c r="Y532" s="1"/>
      <c r="Z532" s="1"/>
    </row>
    <row r="533" spans="1:26" ht="14.25" customHeight="1">
      <c r="A533" s="20"/>
      <c r="B533" s="21"/>
      <c r="C533" s="21"/>
      <c r="D533" s="22"/>
      <c r="E533" s="21"/>
      <c r="F533" s="162" t="e" cm="1">
        <f t="array" ref="F533">_xlfn.IFS(D533="Tech Bachelor - Still to be hired",5700,D533="Master - Still to be hired",8000,D533="Master in Eng - Still to be hired",8700,D533="PhD - Still to be hired",10500,D533="Tech Bachelor",5700,D533="Master",8000,D533="Master in Eng",8700,D533="PhD",10500)</f>
        <v>#N/A</v>
      </c>
      <c r="G533" s="23"/>
      <c r="H533" s="24" t="e">
        <f>'Cost Input'!$F533*'Cost Input'!$G533</f>
        <v>#N/A</v>
      </c>
      <c r="I533" s="23"/>
      <c r="J533" s="24" t="e">
        <f>'Cost Input'!$F533*'Cost Input'!$I533</f>
        <v>#N/A</v>
      </c>
      <c r="K533" s="25">
        <f>'Cost Input'!$G533+'Cost Input'!$I533</f>
        <v>0</v>
      </c>
      <c r="L533" s="26" t="e">
        <f>'Cost Input'!$H533+'Cost Input'!$J533</f>
        <v>#N/A</v>
      </c>
      <c r="M533" s="27"/>
      <c r="N533" s="27"/>
      <c r="O533" s="28">
        <f>'Cost Input'!$M533+'Cost Input'!$N533</f>
        <v>0</v>
      </c>
      <c r="P533" s="29"/>
      <c r="Q533" s="29"/>
      <c r="R533" s="1"/>
      <c r="S533" s="1"/>
      <c r="T533" s="1"/>
      <c r="U533" s="1"/>
      <c r="V533" s="1"/>
      <c r="W533" s="1"/>
      <c r="X533" s="1"/>
      <c r="Y533" s="1"/>
      <c r="Z533" s="1"/>
    </row>
    <row r="534" spans="1:26" ht="14.25" customHeight="1">
      <c r="A534" s="20"/>
      <c r="B534" s="21"/>
      <c r="C534" s="21"/>
      <c r="D534" s="22"/>
      <c r="E534" s="21"/>
      <c r="F534" s="162" t="e" cm="1">
        <f t="array" ref="F534">_xlfn.IFS(D534="Tech Bachelor - Still to be hired",5700,D534="Master - Still to be hired",8000,D534="Master in Eng - Still to be hired",8700,D534="PhD - Still to be hired",10500,D534="Tech Bachelor",5700,D534="Master",8000,D534="Master in Eng",8700,D534="PhD",10500)</f>
        <v>#N/A</v>
      </c>
      <c r="G534" s="23"/>
      <c r="H534" s="24" t="e">
        <f>'Cost Input'!$F534*'Cost Input'!$G534</f>
        <v>#N/A</v>
      </c>
      <c r="I534" s="23"/>
      <c r="J534" s="24" t="e">
        <f>'Cost Input'!$F534*'Cost Input'!$I534</f>
        <v>#N/A</v>
      </c>
      <c r="K534" s="25">
        <f>'Cost Input'!$G534+'Cost Input'!$I534</f>
        <v>0</v>
      </c>
      <c r="L534" s="26" t="e">
        <f>'Cost Input'!$H534+'Cost Input'!$J534</f>
        <v>#N/A</v>
      </c>
      <c r="M534" s="27"/>
      <c r="N534" s="27"/>
      <c r="O534" s="28">
        <f>'Cost Input'!$M534+'Cost Input'!$N534</f>
        <v>0</v>
      </c>
      <c r="P534" s="29"/>
      <c r="Q534" s="29"/>
      <c r="R534" s="1"/>
      <c r="S534" s="1"/>
      <c r="T534" s="1"/>
      <c r="U534" s="1"/>
      <c r="V534" s="1"/>
      <c r="W534" s="1"/>
      <c r="X534" s="1"/>
      <c r="Y534" s="1"/>
      <c r="Z534" s="1"/>
    </row>
    <row r="535" spans="1:26" ht="14.25" customHeight="1">
      <c r="A535" s="20"/>
      <c r="B535" s="21"/>
      <c r="C535" s="21"/>
      <c r="D535" s="22"/>
      <c r="E535" s="21"/>
      <c r="F535" s="162" t="e" cm="1">
        <f t="array" ref="F535">_xlfn.IFS(D535="Tech Bachelor - Still to be hired",5700,D535="Master - Still to be hired",8000,D535="Master in Eng - Still to be hired",8700,D535="PhD - Still to be hired",10500,D535="Tech Bachelor",5700,D535="Master",8000,D535="Master in Eng",8700,D535="PhD",10500)</f>
        <v>#N/A</v>
      </c>
      <c r="G535" s="23"/>
      <c r="H535" s="24" t="e">
        <f>'Cost Input'!$F535*'Cost Input'!$G535</f>
        <v>#N/A</v>
      </c>
      <c r="I535" s="23"/>
      <c r="J535" s="24" t="e">
        <f>'Cost Input'!$F535*'Cost Input'!$I535</f>
        <v>#N/A</v>
      </c>
      <c r="K535" s="25">
        <f>'Cost Input'!$G535+'Cost Input'!$I535</f>
        <v>0</v>
      </c>
      <c r="L535" s="26" t="e">
        <f>'Cost Input'!$H535+'Cost Input'!$J535</f>
        <v>#N/A</v>
      </c>
      <c r="M535" s="27"/>
      <c r="N535" s="27"/>
      <c r="O535" s="28">
        <f>'Cost Input'!$M535+'Cost Input'!$N535</f>
        <v>0</v>
      </c>
      <c r="P535" s="29"/>
      <c r="Q535" s="29"/>
      <c r="R535" s="1"/>
      <c r="S535" s="1"/>
      <c r="T535" s="1"/>
      <c r="U535" s="1"/>
      <c r="V535" s="1"/>
      <c r="W535" s="1"/>
      <c r="X535" s="1"/>
      <c r="Y535" s="1"/>
      <c r="Z535" s="1"/>
    </row>
    <row r="536" spans="1:26" ht="14.25" customHeight="1">
      <c r="A536" s="20"/>
      <c r="B536" s="21"/>
      <c r="C536" s="21"/>
      <c r="D536" s="22"/>
      <c r="E536" s="21"/>
      <c r="F536" s="162" t="e" cm="1">
        <f t="array" ref="F536">_xlfn.IFS(D536="Tech Bachelor - Still to be hired",5700,D536="Master - Still to be hired",8000,D536="Master in Eng - Still to be hired",8700,D536="PhD - Still to be hired",10500,D536="Tech Bachelor",5700,D536="Master",8000,D536="Master in Eng",8700,D536="PhD",10500)</f>
        <v>#N/A</v>
      </c>
      <c r="G536" s="23"/>
      <c r="H536" s="24" t="e">
        <f>'Cost Input'!$F536*'Cost Input'!$G536</f>
        <v>#N/A</v>
      </c>
      <c r="I536" s="23"/>
      <c r="J536" s="24" t="e">
        <f>'Cost Input'!$F536*'Cost Input'!$I536</f>
        <v>#N/A</v>
      </c>
      <c r="K536" s="25">
        <f>'Cost Input'!$G536+'Cost Input'!$I536</f>
        <v>0</v>
      </c>
      <c r="L536" s="26" t="e">
        <f>'Cost Input'!$H536+'Cost Input'!$J536</f>
        <v>#N/A</v>
      </c>
      <c r="M536" s="27"/>
      <c r="N536" s="27"/>
      <c r="O536" s="28">
        <f>'Cost Input'!$M536+'Cost Input'!$N536</f>
        <v>0</v>
      </c>
      <c r="P536" s="29"/>
      <c r="Q536" s="29"/>
      <c r="R536" s="1"/>
      <c r="S536" s="1"/>
      <c r="T536" s="1"/>
      <c r="U536" s="1"/>
      <c r="V536" s="1"/>
      <c r="W536" s="1"/>
      <c r="X536" s="1"/>
      <c r="Y536" s="1"/>
      <c r="Z536" s="1"/>
    </row>
    <row r="537" spans="1:26" ht="14.25" customHeight="1">
      <c r="A537" s="20"/>
      <c r="B537" s="21"/>
      <c r="C537" s="21"/>
      <c r="D537" s="22"/>
      <c r="E537" s="21"/>
      <c r="F537" s="162" t="e" cm="1">
        <f t="array" ref="F537">_xlfn.IFS(D537="Tech Bachelor - Still to be hired",5700,D537="Master - Still to be hired",8000,D537="Master in Eng - Still to be hired",8700,D537="PhD - Still to be hired",10500,D537="Tech Bachelor",5700,D537="Master",8000,D537="Master in Eng",8700,D537="PhD",10500)</f>
        <v>#N/A</v>
      </c>
      <c r="G537" s="23"/>
      <c r="H537" s="24" t="e">
        <f>'Cost Input'!$F537*'Cost Input'!$G537</f>
        <v>#N/A</v>
      </c>
      <c r="I537" s="23"/>
      <c r="J537" s="24" t="e">
        <f>'Cost Input'!$F537*'Cost Input'!$I537</f>
        <v>#N/A</v>
      </c>
      <c r="K537" s="25">
        <f>'Cost Input'!$G537+'Cost Input'!$I537</f>
        <v>0</v>
      </c>
      <c r="L537" s="26" t="e">
        <f>'Cost Input'!$H537+'Cost Input'!$J537</f>
        <v>#N/A</v>
      </c>
      <c r="M537" s="27"/>
      <c r="N537" s="27"/>
      <c r="O537" s="28">
        <f>'Cost Input'!$M537+'Cost Input'!$N537</f>
        <v>0</v>
      </c>
      <c r="P537" s="29"/>
      <c r="Q537" s="29"/>
      <c r="R537" s="1"/>
      <c r="S537" s="1"/>
      <c r="T537" s="1"/>
      <c r="U537" s="1"/>
      <c r="V537" s="1"/>
      <c r="W537" s="1"/>
      <c r="X537" s="1"/>
      <c r="Y537" s="1"/>
      <c r="Z537" s="1"/>
    </row>
    <row r="538" spans="1:26" ht="14.25" customHeight="1">
      <c r="A538" s="20"/>
      <c r="B538" s="21"/>
      <c r="C538" s="21"/>
      <c r="D538" s="22"/>
      <c r="E538" s="21"/>
      <c r="F538" s="162" t="e" cm="1">
        <f t="array" ref="F538">_xlfn.IFS(D538="Tech Bachelor - Still to be hired",5700,D538="Master - Still to be hired",8000,D538="Master in Eng - Still to be hired",8700,D538="PhD - Still to be hired",10500,D538="Tech Bachelor",5700,D538="Master",8000,D538="Master in Eng",8700,D538="PhD",10500)</f>
        <v>#N/A</v>
      </c>
      <c r="G538" s="23"/>
      <c r="H538" s="24" t="e">
        <f>'Cost Input'!$F538*'Cost Input'!$G538</f>
        <v>#N/A</v>
      </c>
      <c r="I538" s="23"/>
      <c r="J538" s="24" t="e">
        <f>'Cost Input'!$F538*'Cost Input'!$I538</f>
        <v>#N/A</v>
      </c>
      <c r="K538" s="25">
        <f>'Cost Input'!$G538+'Cost Input'!$I538</f>
        <v>0</v>
      </c>
      <c r="L538" s="26" t="e">
        <f>'Cost Input'!$H538+'Cost Input'!$J538</f>
        <v>#N/A</v>
      </c>
      <c r="M538" s="27"/>
      <c r="N538" s="27"/>
      <c r="O538" s="28">
        <f>'Cost Input'!$M538+'Cost Input'!$N538</f>
        <v>0</v>
      </c>
      <c r="P538" s="29"/>
      <c r="Q538" s="29"/>
      <c r="R538" s="1"/>
      <c r="S538" s="1"/>
      <c r="T538" s="1"/>
      <c r="U538" s="1"/>
      <c r="V538" s="1"/>
      <c r="W538" s="1"/>
      <c r="X538" s="1"/>
      <c r="Y538" s="1"/>
      <c r="Z538" s="1"/>
    </row>
    <row r="539" spans="1:26" ht="14.25" customHeight="1">
      <c r="A539" s="20"/>
      <c r="B539" s="21"/>
      <c r="C539" s="21"/>
      <c r="D539" s="22"/>
      <c r="E539" s="21"/>
      <c r="F539" s="162" t="e" cm="1">
        <f t="array" ref="F539">_xlfn.IFS(D539="Tech Bachelor - Still to be hired",5700,D539="Master - Still to be hired",8000,D539="Master in Eng - Still to be hired",8700,D539="PhD - Still to be hired",10500,D539="Tech Bachelor",5700,D539="Master",8000,D539="Master in Eng",8700,D539="PhD",10500)</f>
        <v>#N/A</v>
      </c>
      <c r="G539" s="23"/>
      <c r="H539" s="24" t="e">
        <f>'Cost Input'!$F539*'Cost Input'!$G539</f>
        <v>#N/A</v>
      </c>
      <c r="I539" s="23"/>
      <c r="J539" s="24" t="e">
        <f>'Cost Input'!$F539*'Cost Input'!$I539</f>
        <v>#N/A</v>
      </c>
      <c r="K539" s="25">
        <f>'Cost Input'!$G539+'Cost Input'!$I539</f>
        <v>0</v>
      </c>
      <c r="L539" s="26" t="e">
        <f>'Cost Input'!$H539+'Cost Input'!$J539</f>
        <v>#N/A</v>
      </c>
      <c r="M539" s="27"/>
      <c r="N539" s="27"/>
      <c r="O539" s="28">
        <f>'Cost Input'!$M539+'Cost Input'!$N539</f>
        <v>0</v>
      </c>
      <c r="P539" s="29"/>
      <c r="Q539" s="29"/>
      <c r="R539" s="1"/>
      <c r="S539" s="1"/>
      <c r="T539" s="1"/>
      <c r="U539" s="1"/>
      <c r="V539" s="1"/>
      <c r="W539" s="1"/>
      <c r="X539" s="1"/>
      <c r="Y539" s="1"/>
      <c r="Z539" s="1"/>
    </row>
    <row r="540" spans="1:26" ht="14.25" customHeight="1">
      <c r="A540" s="20"/>
      <c r="B540" s="21"/>
      <c r="C540" s="21"/>
      <c r="D540" s="22"/>
      <c r="E540" s="21"/>
      <c r="F540" s="162" t="e" cm="1">
        <f t="array" ref="F540">_xlfn.IFS(D540="Tech Bachelor - Still to be hired",5700,D540="Master - Still to be hired",8000,D540="Master in Eng - Still to be hired",8700,D540="PhD - Still to be hired",10500,D540="Tech Bachelor",5700,D540="Master",8000,D540="Master in Eng",8700,D540="PhD",10500)</f>
        <v>#N/A</v>
      </c>
      <c r="G540" s="23"/>
      <c r="H540" s="24" t="e">
        <f>'Cost Input'!$F540*'Cost Input'!$G540</f>
        <v>#N/A</v>
      </c>
      <c r="I540" s="23"/>
      <c r="J540" s="24" t="e">
        <f>'Cost Input'!$F540*'Cost Input'!$I540</f>
        <v>#N/A</v>
      </c>
      <c r="K540" s="25">
        <f>'Cost Input'!$G540+'Cost Input'!$I540</f>
        <v>0</v>
      </c>
      <c r="L540" s="26" t="e">
        <f>'Cost Input'!$H540+'Cost Input'!$J540</f>
        <v>#N/A</v>
      </c>
      <c r="M540" s="27"/>
      <c r="N540" s="27"/>
      <c r="O540" s="28">
        <f>'Cost Input'!$M540+'Cost Input'!$N540</f>
        <v>0</v>
      </c>
      <c r="P540" s="29"/>
      <c r="Q540" s="29"/>
      <c r="R540" s="1"/>
      <c r="S540" s="1"/>
      <c r="T540" s="1"/>
      <c r="U540" s="1"/>
      <c r="V540" s="1"/>
      <c r="W540" s="1"/>
      <c r="X540" s="1"/>
      <c r="Y540" s="1"/>
      <c r="Z540" s="1"/>
    </row>
    <row r="541" spans="1:26" ht="14.25" customHeight="1">
      <c r="A541" s="20"/>
      <c r="B541" s="21"/>
      <c r="C541" s="21"/>
      <c r="D541" s="22"/>
      <c r="E541" s="21"/>
      <c r="F541" s="162" t="e" cm="1">
        <f t="array" ref="F541">_xlfn.IFS(D541="Tech Bachelor - Still to be hired",5700,D541="Master - Still to be hired",8000,D541="Master in Eng - Still to be hired",8700,D541="PhD - Still to be hired",10500,D541="Tech Bachelor",5700,D541="Master",8000,D541="Master in Eng",8700,D541="PhD",10500)</f>
        <v>#N/A</v>
      </c>
      <c r="G541" s="23"/>
      <c r="H541" s="24" t="e">
        <f>'Cost Input'!$F541*'Cost Input'!$G541</f>
        <v>#N/A</v>
      </c>
      <c r="I541" s="23"/>
      <c r="J541" s="24" t="e">
        <f>'Cost Input'!$F541*'Cost Input'!$I541</f>
        <v>#N/A</v>
      </c>
      <c r="K541" s="25">
        <f>'Cost Input'!$G541+'Cost Input'!$I541</f>
        <v>0</v>
      </c>
      <c r="L541" s="26" t="e">
        <f>'Cost Input'!$H541+'Cost Input'!$J541</f>
        <v>#N/A</v>
      </c>
      <c r="M541" s="27"/>
      <c r="N541" s="27"/>
      <c r="O541" s="28">
        <f>'Cost Input'!$M541+'Cost Input'!$N541</f>
        <v>0</v>
      </c>
      <c r="P541" s="29"/>
      <c r="Q541" s="29"/>
      <c r="R541" s="1"/>
      <c r="S541" s="1"/>
      <c r="T541" s="1"/>
      <c r="U541" s="1"/>
      <c r="V541" s="1"/>
      <c r="W541" s="1"/>
      <c r="X541" s="1"/>
      <c r="Y541" s="1"/>
      <c r="Z541" s="1"/>
    </row>
    <row r="542" spans="1:26" ht="14.25" customHeight="1">
      <c r="A542" s="20"/>
      <c r="B542" s="21"/>
      <c r="C542" s="21"/>
      <c r="D542" s="22"/>
      <c r="E542" s="21"/>
      <c r="F542" s="162" t="e" cm="1">
        <f t="array" ref="F542">_xlfn.IFS(D542="Tech Bachelor - Still to be hired",5700,D542="Master - Still to be hired",8000,D542="Master in Eng - Still to be hired",8700,D542="PhD - Still to be hired",10500,D542="Tech Bachelor",5700,D542="Master",8000,D542="Master in Eng",8700,D542="PhD",10500)</f>
        <v>#N/A</v>
      </c>
      <c r="G542" s="23"/>
      <c r="H542" s="24" t="e">
        <f>'Cost Input'!$F542*'Cost Input'!$G542</f>
        <v>#N/A</v>
      </c>
      <c r="I542" s="23"/>
      <c r="J542" s="24" t="e">
        <f>'Cost Input'!$F542*'Cost Input'!$I542</f>
        <v>#N/A</v>
      </c>
      <c r="K542" s="25">
        <f>'Cost Input'!$G542+'Cost Input'!$I542</f>
        <v>0</v>
      </c>
      <c r="L542" s="26" t="e">
        <f>'Cost Input'!$H542+'Cost Input'!$J542</f>
        <v>#N/A</v>
      </c>
      <c r="M542" s="27"/>
      <c r="N542" s="27"/>
      <c r="O542" s="28">
        <f>'Cost Input'!$M542+'Cost Input'!$N542</f>
        <v>0</v>
      </c>
      <c r="P542" s="29"/>
      <c r="Q542" s="29"/>
      <c r="R542" s="1"/>
      <c r="S542" s="1"/>
      <c r="T542" s="1"/>
      <c r="U542" s="1"/>
      <c r="V542" s="1"/>
      <c r="W542" s="1"/>
      <c r="X542" s="1"/>
      <c r="Y542" s="1"/>
      <c r="Z542" s="1"/>
    </row>
    <row r="543" spans="1:26" ht="14.25" customHeight="1">
      <c r="A543" s="20"/>
      <c r="B543" s="21"/>
      <c r="C543" s="21"/>
      <c r="D543" s="22"/>
      <c r="E543" s="21"/>
      <c r="F543" s="162" t="e" cm="1">
        <f t="array" ref="F543">_xlfn.IFS(D543="Tech Bachelor - Still to be hired",5700,D543="Master - Still to be hired",8000,D543="Master in Eng - Still to be hired",8700,D543="PhD - Still to be hired",10500,D543="Tech Bachelor",5700,D543="Master",8000,D543="Master in Eng",8700,D543="PhD",10500)</f>
        <v>#N/A</v>
      </c>
      <c r="G543" s="23"/>
      <c r="H543" s="24" t="e">
        <f>'Cost Input'!$F543*'Cost Input'!$G543</f>
        <v>#N/A</v>
      </c>
      <c r="I543" s="23"/>
      <c r="J543" s="24" t="e">
        <f>'Cost Input'!$F543*'Cost Input'!$I543</f>
        <v>#N/A</v>
      </c>
      <c r="K543" s="25">
        <f>'Cost Input'!$G543+'Cost Input'!$I543</f>
        <v>0</v>
      </c>
      <c r="L543" s="26" t="e">
        <f>'Cost Input'!$H543+'Cost Input'!$J543</f>
        <v>#N/A</v>
      </c>
      <c r="M543" s="27"/>
      <c r="N543" s="27"/>
      <c r="O543" s="28">
        <f>'Cost Input'!$M543+'Cost Input'!$N543</f>
        <v>0</v>
      </c>
      <c r="P543" s="29"/>
      <c r="Q543" s="29"/>
      <c r="R543" s="1"/>
      <c r="S543" s="1"/>
      <c r="T543" s="1"/>
      <c r="U543" s="1"/>
      <c r="V543" s="1"/>
      <c r="W543" s="1"/>
      <c r="X543" s="1"/>
      <c r="Y543" s="1"/>
      <c r="Z543" s="1"/>
    </row>
    <row r="544" spans="1:26" ht="14.25" customHeight="1">
      <c r="A544" s="20"/>
      <c r="B544" s="21"/>
      <c r="C544" s="21"/>
      <c r="D544" s="22"/>
      <c r="E544" s="21"/>
      <c r="F544" s="162" t="e" cm="1">
        <f t="array" ref="F544">_xlfn.IFS(D544="Tech Bachelor - Still to be hired",5700,D544="Master - Still to be hired",8000,D544="Master in Eng - Still to be hired",8700,D544="PhD - Still to be hired",10500,D544="Tech Bachelor",5700,D544="Master",8000,D544="Master in Eng",8700,D544="PhD",10500)</f>
        <v>#N/A</v>
      </c>
      <c r="G544" s="23"/>
      <c r="H544" s="24" t="e">
        <f>'Cost Input'!$F544*'Cost Input'!$G544</f>
        <v>#N/A</v>
      </c>
      <c r="I544" s="23"/>
      <c r="J544" s="24" t="e">
        <f>'Cost Input'!$F544*'Cost Input'!$I544</f>
        <v>#N/A</v>
      </c>
      <c r="K544" s="25">
        <f>'Cost Input'!$G544+'Cost Input'!$I544</f>
        <v>0</v>
      </c>
      <c r="L544" s="26" t="e">
        <f>'Cost Input'!$H544+'Cost Input'!$J544</f>
        <v>#N/A</v>
      </c>
      <c r="M544" s="27"/>
      <c r="N544" s="27"/>
      <c r="O544" s="28">
        <f>'Cost Input'!$M544+'Cost Input'!$N544</f>
        <v>0</v>
      </c>
      <c r="P544" s="29"/>
      <c r="Q544" s="29"/>
      <c r="R544" s="1"/>
      <c r="S544" s="1"/>
      <c r="T544" s="1"/>
      <c r="U544" s="1"/>
      <c r="V544" s="1"/>
      <c r="W544" s="1"/>
      <c r="X544" s="1"/>
      <c r="Y544" s="1"/>
      <c r="Z544" s="1"/>
    </row>
    <row r="545" spans="1:26" ht="14.25" customHeight="1">
      <c r="A545" s="20"/>
      <c r="B545" s="21"/>
      <c r="C545" s="21"/>
      <c r="D545" s="22"/>
      <c r="E545" s="21"/>
      <c r="F545" s="162" t="e" cm="1">
        <f t="array" ref="F545">_xlfn.IFS(D545="Tech Bachelor - Still to be hired",5700,D545="Master - Still to be hired",8000,D545="Master in Eng - Still to be hired",8700,D545="PhD - Still to be hired",10500,D545="Tech Bachelor",5700,D545="Master",8000,D545="Master in Eng",8700,D545="PhD",10500)</f>
        <v>#N/A</v>
      </c>
      <c r="G545" s="23"/>
      <c r="H545" s="24" t="e">
        <f>'Cost Input'!$F545*'Cost Input'!$G545</f>
        <v>#N/A</v>
      </c>
      <c r="I545" s="23"/>
      <c r="J545" s="24" t="e">
        <f>'Cost Input'!$F545*'Cost Input'!$I545</f>
        <v>#N/A</v>
      </c>
      <c r="K545" s="25">
        <f>'Cost Input'!$G545+'Cost Input'!$I545</f>
        <v>0</v>
      </c>
      <c r="L545" s="26" t="e">
        <f>'Cost Input'!$H545+'Cost Input'!$J545</f>
        <v>#N/A</v>
      </c>
      <c r="M545" s="27"/>
      <c r="N545" s="27"/>
      <c r="O545" s="28">
        <f>'Cost Input'!$M545+'Cost Input'!$N545</f>
        <v>0</v>
      </c>
      <c r="P545" s="29"/>
      <c r="Q545" s="29"/>
      <c r="R545" s="1"/>
      <c r="S545" s="1"/>
      <c r="T545" s="1"/>
      <c r="U545" s="1"/>
      <c r="V545" s="1"/>
      <c r="W545" s="1"/>
      <c r="X545" s="1"/>
      <c r="Y545" s="1"/>
      <c r="Z545" s="1"/>
    </row>
    <row r="546" spans="1:26" ht="14.25" customHeight="1">
      <c r="A546" s="20"/>
      <c r="B546" s="21"/>
      <c r="C546" s="21"/>
      <c r="D546" s="22"/>
      <c r="E546" s="21"/>
      <c r="F546" s="162" t="e" cm="1">
        <f t="array" ref="F546">_xlfn.IFS(D546="Tech Bachelor - Still to be hired",5700,D546="Master - Still to be hired",8000,D546="Master in Eng - Still to be hired",8700,D546="PhD - Still to be hired",10500,D546="Tech Bachelor",5700,D546="Master",8000,D546="Master in Eng",8700,D546="PhD",10500)</f>
        <v>#N/A</v>
      </c>
      <c r="G546" s="23"/>
      <c r="H546" s="24" t="e">
        <f>'Cost Input'!$F546*'Cost Input'!$G546</f>
        <v>#N/A</v>
      </c>
      <c r="I546" s="23"/>
      <c r="J546" s="24" t="e">
        <f>'Cost Input'!$F546*'Cost Input'!$I546</f>
        <v>#N/A</v>
      </c>
      <c r="K546" s="25">
        <f>'Cost Input'!$G546+'Cost Input'!$I546</f>
        <v>0</v>
      </c>
      <c r="L546" s="26" t="e">
        <f>'Cost Input'!$H546+'Cost Input'!$J546</f>
        <v>#N/A</v>
      </c>
      <c r="M546" s="27"/>
      <c r="N546" s="27"/>
      <c r="O546" s="28">
        <f>'Cost Input'!$M546+'Cost Input'!$N546</f>
        <v>0</v>
      </c>
      <c r="P546" s="29"/>
      <c r="Q546" s="29"/>
      <c r="R546" s="1"/>
      <c r="S546" s="1"/>
      <c r="T546" s="1"/>
      <c r="U546" s="1"/>
      <c r="V546" s="1"/>
      <c r="W546" s="1"/>
      <c r="X546" s="1"/>
      <c r="Y546" s="1"/>
      <c r="Z546" s="1"/>
    </row>
    <row r="547" spans="1:26" ht="14.25" customHeight="1">
      <c r="A547" s="20"/>
      <c r="B547" s="21"/>
      <c r="C547" s="21"/>
      <c r="D547" s="22"/>
      <c r="E547" s="21"/>
      <c r="F547" s="162" t="e" cm="1">
        <f t="array" ref="F547">_xlfn.IFS(D547="Tech Bachelor - Still to be hired",5700,D547="Master - Still to be hired",8000,D547="Master in Eng - Still to be hired",8700,D547="PhD - Still to be hired",10500,D547="Tech Bachelor",5700,D547="Master",8000,D547="Master in Eng",8700,D547="PhD",10500)</f>
        <v>#N/A</v>
      </c>
      <c r="G547" s="23"/>
      <c r="H547" s="24" t="e">
        <f>'Cost Input'!$F547*'Cost Input'!$G547</f>
        <v>#N/A</v>
      </c>
      <c r="I547" s="23"/>
      <c r="J547" s="24" t="e">
        <f>'Cost Input'!$F547*'Cost Input'!$I547</f>
        <v>#N/A</v>
      </c>
      <c r="K547" s="25">
        <f>'Cost Input'!$G547+'Cost Input'!$I547</f>
        <v>0</v>
      </c>
      <c r="L547" s="26" t="e">
        <f>'Cost Input'!$H547+'Cost Input'!$J547</f>
        <v>#N/A</v>
      </c>
      <c r="M547" s="27"/>
      <c r="N547" s="27"/>
      <c r="O547" s="28">
        <f>'Cost Input'!$M547+'Cost Input'!$N547</f>
        <v>0</v>
      </c>
      <c r="P547" s="29"/>
      <c r="Q547" s="29"/>
      <c r="R547" s="1"/>
      <c r="S547" s="1"/>
      <c r="T547" s="1"/>
      <c r="U547" s="1"/>
      <c r="V547" s="1"/>
      <c r="W547" s="1"/>
      <c r="X547" s="1"/>
      <c r="Y547" s="1"/>
      <c r="Z547" s="1"/>
    </row>
    <row r="548" spans="1:26" ht="14.25" customHeight="1">
      <c r="A548" s="20"/>
      <c r="B548" s="21"/>
      <c r="C548" s="21"/>
      <c r="D548" s="22"/>
      <c r="E548" s="21"/>
      <c r="F548" s="162" t="e" cm="1">
        <f t="array" ref="F548">_xlfn.IFS(D548="Tech Bachelor - Still to be hired",5700,D548="Master - Still to be hired",8000,D548="Master in Eng - Still to be hired",8700,D548="PhD - Still to be hired",10500,D548="Tech Bachelor",5700,D548="Master",8000,D548="Master in Eng",8700,D548="PhD",10500)</f>
        <v>#N/A</v>
      </c>
      <c r="G548" s="23"/>
      <c r="H548" s="24" t="e">
        <f>'Cost Input'!$F548*'Cost Input'!$G548</f>
        <v>#N/A</v>
      </c>
      <c r="I548" s="23"/>
      <c r="J548" s="24" t="e">
        <f>'Cost Input'!$F548*'Cost Input'!$I548</f>
        <v>#N/A</v>
      </c>
      <c r="K548" s="25">
        <f>'Cost Input'!$G548+'Cost Input'!$I548</f>
        <v>0</v>
      </c>
      <c r="L548" s="26" t="e">
        <f>'Cost Input'!$H548+'Cost Input'!$J548</f>
        <v>#N/A</v>
      </c>
      <c r="M548" s="27"/>
      <c r="N548" s="27"/>
      <c r="O548" s="28">
        <f>'Cost Input'!$M548+'Cost Input'!$N548</f>
        <v>0</v>
      </c>
      <c r="P548" s="29"/>
      <c r="Q548" s="29"/>
      <c r="R548" s="1"/>
      <c r="S548" s="1"/>
      <c r="T548" s="1"/>
      <c r="U548" s="1"/>
      <c r="V548" s="1"/>
      <c r="W548" s="1"/>
      <c r="X548" s="1"/>
      <c r="Y548" s="1"/>
      <c r="Z548" s="1"/>
    </row>
    <row r="549" spans="1:26" ht="14.25" customHeight="1">
      <c r="A549" s="20"/>
      <c r="B549" s="21"/>
      <c r="C549" s="21"/>
      <c r="D549" s="22"/>
      <c r="E549" s="21"/>
      <c r="F549" s="162" t="e" cm="1">
        <f t="array" ref="F549">_xlfn.IFS(D549="Tech Bachelor - Still to be hired",5700,D549="Master - Still to be hired",8000,D549="Master in Eng - Still to be hired",8700,D549="PhD - Still to be hired",10500,D549="Tech Bachelor",5700,D549="Master",8000,D549="Master in Eng",8700,D549="PhD",10500)</f>
        <v>#N/A</v>
      </c>
      <c r="G549" s="23"/>
      <c r="H549" s="24" t="e">
        <f>'Cost Input'!$F549*'Cost Input'!$G549</f>
        <v>#N/A</v>
      </c>
      <c r="I549" s="23"/>
      <c r="J549" s="24" t="e">
        <f>'Cost Input'!$F549*'Cost Input'!$I549</f>
        <v>#N/A</v>
      </c>
      <c r="K549" s="25">
        <f>'Cost Input'!$G549+'Cost Input'!$I549</f>
        <v>0</v>
      </c>
      <c r="L549" s="26" t="e">
        <f>'Cost Input'!$H549+'Cost Input'!$J549</f>
        <v>#N/A</v>
      </c>
      <c r="M549" s="27"/>
      <c r="N549" s="27"/>
      <c r="O549" s="28">
        <f>'Cost Input'!$M549+'Cost Input'!$N549</f>
        <v>0</v>
      </c>
      <c r="P549" s="29"/>
      <c r="Q549" s="29"/>
      <c r="R549" s="1"/>
      <c r="S549" s="1"/>
      <c r="T549" s="1"/>
      <c r="U549" s="1"/>
      <c r="V549" s="1"/>
      <c r="W549" s="1"/>
      <c r="X549" s="1"/>
      <c r="Y549" s="1"/>
      <c r="Z549" s="1"/>
    </row>
    <row r="550" spans="1:26" ht="14.25" customHeight="1">
      <c r="A550" s="20"/>
      <c r="B550" s="21"/>
      <c r="C550" s="21"/>
      <c r="D550" s="22"/>
      <c r="E550" s="21"/>
      <c r="F550" s="162" t="e" cm="1">
        <f t="array" ref="F550">_xlfn.IFS(D550="Tech Bachelor - Still to be hired",5700,D550="Master - Still to be hired",8000,D550="Master in Eng - Still to be hired",8700,D550="PhD - Still to be hired",10500,D550="Tech Bachelor",5700,D550="Master",8000,D550="Master in Eng",8700,D550="PhD",10500)</f>
        <v>#N/A</v>
      </c>
      <c r="G550" s="23"/>
      <c r="H550" s="24" t="e">
        <f>'Cost Input'!$F550*'Cost Input'!$G550</f>
        <v>#N/A</v>
      </c>
      <c r="I550" s="23"/>
      <c r="J550" s="24" t="e">
        <f>'Cost Input'!$F550*'Cost Input'!$I550</f>
        <v>#N/A</v>
      </c>
      <c r="K550" s="25">
        <f>'Cost Input'!$G550+'Cost Input'!$I550</f>
        <v>0</v>
      </c>
      <c r="L550" s="26" t="e">
        <f>'Cost Input'!$H550+'Cost Input'!$J550</f>
        <v>#N/A</v>
      </c>
      <c r="M550" s="27"/>
      <c r="N550" s="27"/>
      <c r="O550" s="28">
        <f>'Cost Input'!$M550+'Cost Input'!$N550</f>
        <v>0</v>
      </c>
      <c r="P550" s="29"/>
      <c r="Q550" s="29"/>
      <c r="R550" s="1"/>
      <c r="S550" s="1"/>
      <c r="T550" s="1"/>
      <c r="U550" s="1"/>
      <c r="V550" s="1"/>
      <c r="W550" s="1"/>
      <c r="X550" s="1"/>
      <c r="Y550" s="1"/>
      <c r="Z550" s="1"/>
    </row>
    <row r="551" spans="1:26" ht="14.25" customHeight="1">
      <c r="A551" s="20"/>
      <c r="B551" s="21"/>
      <c r="C551" s="21"/>
      <c r="D551" s="22"/>
      <c r="E551" s="21"/>
      <c r="F551" s="162" t="e" cm="1">
        <f t="array" ref="F551">_xlfn.IFS(D551="Tech Bachelor - Still to be hired",5700,D551="Master - Still to be hired",8000,D551="Master in Eng - Still to be hired",8700,D551="PhD - Still to be hired",10500,D551="Tech Bachelor",5700,D551="Master",8000,D551="Master in Eng",8700,D551="PhD",10500)</f>
        <v>#N/A</v>
      </c>
      <c r="G551" s="23"/>
      <c r="H551" s="24" t="e">
        <f>'Cost Input'!$F551*'Cost Input'!$G551</f>
        <v>#N/A</v>
      </c>
      <c r="I551" s="23"/>
      <c r="J551" s="24" t="e">
        <f>'Cost Input'!$F551*'Cost Input'!$I551</f>
        <v>#N/A</v>
      </c>
      <c r="K551" s="25">
        <f>'Cost Input'!$G551+'Cost Input'!$I551</f>
        <v>0</v>
      </c>
      <c r="L551" s="26" t="e">
        <f>'Cost Input'!$H551+'Cost Input'!$J551</f>
        <v>#N/A</v>
      </c>
      <c r="M551" s="27"/>
      <c r="N551" s="27"/>
      <c r="O551" s="28">
        <f>'Cost Input'!$M551+'Cost Input'!$N551</f>
        <v>0</v>
      </c>
      <c r="P551" s="29"/>
      <c r="Q551" s="29"/>
      <c r="R551" s="1"/>
      <c r="S551" s="1"/>
      <c r="T551" s="1"/>
      <c r="U551" s="1"/>
      <c r="V551" s="1"/>
      <c r="W551" s="1"/>
      <c r="X551" s="1"/>
      <c r="Y551" s="1"/>
      <c r="Z551" s="1"/>
    </row>
    <row r="552" spans="1:26" ht="14.25" customHeight="1">
      <c r="A552" s="20"/>
      <c r="B552" s="21"/>
      <c r="C552" s="21"/>
      <c r="D552" s="22"/>
      <c r="E552" s="21"/>
      <c r="F552" s="162" t="e" cm="1">
        <f t="array" ref="F552">_xlfn.IFS(D552="Tech Bachelor - Still to be hired",5700,D552="Master - Still to be hired",8000,D552="Master in Eng - Still to be hired",8700,D552="PhD - Still to be hired",10500,D552="Tech Bachelor",5700,D552="Master",8000,D552="Master in Eng",8700,D552="PhD",10500)</f>
        <v>#N/A</v>
      </c>
      <c r="G552" s="23"/>
      <c r="H552" s="24" t="e">
        <f>'Cost Input'!$F552*'Cost Input'!$G552</f>
        <v>#N/A</v>
      </c>
      <c r="I552" s="23"/>
      <c r="J552" s="24" t="e">
        <f>'Cost Input'!$F552*'Cost Input'!$I552</f>
        <v>#N/A</v>
      </c>
      <c r="K552" s="25">
        <f>'Cost Input'!$G552+'Cost Input'!$I552</f>
        <v>0</v>
      </c>
      <c r="L552" s="26" t="e">
        <f>'Cost Input'!$H552+'Cost Input'!$J552</f>
        <v>#N/A</v>
      </c>
      <c r="M552" s="27"/>
      <c r="N552" s="27"/>
      <c r="O552" s="28">
        <f>'Cost Input'!$M552+'Cost Input'!$N552</f>
        <v>0</v>
      </c>
      <c r="P552" s="29"/>
      <c r="Q552" s="29"/>
      <c r="R552" s="1"/>
      <c r="S552" s="1"/>
      <c r="T552" s="1"/>
      <c r="U552" s="1"/>
      <c r="V552" s="1"/>
      <c r="W552" s="1"/>
      <c r="X552" s="1"/>
      <c r="Y552" s="1"/>
      <c r="Z552" s="1"/>
    </row>
    <row r="553" spans="1:26" ht="14.25" customHeight="1">
      <c r="A553" s="20"/>
      <c r="B553" s="21"/>
      <c r="C553" s="21"/>
      <c r="D553" s="22"/>
      <c r="E553" s="21"/>
      <c r="F553" s="162" t="e" cm="1">
        <f t="array" ref="F553">_xlfn.IFS(D553="Tech Bachelor - Still to be hired",5700,D553="Master - Still to be hired",8000,D553="Master in Eng - Still to be hired",8700,D553="PhD - Still to be hired",10500,D553="Tech Bachelor",5700,D553="Master",8000,D553="Master in Eng",8700,D553="PhD",10500)</f>
        <v>#N/A</v>
      </c>
      <c r="G553" s="23"/>
      <c r="H553" s="24" t="e">
        <f>'Cost Input'!$F553*'Cost Input'!$G553</f>
        <v>#N/A</v>
      </c>
      <c r="I553" s="23"/>
      <c r="J553" s="24" t="e">
        <f>'Cost Input'!$F553*'Cost Input'!$I553</f>
        <v>#N/A</v>
      </c>
      <c r="K553" s="25">
        <f>'Cost Input'!$G553+'Cost Input'!$I553</f>
        <v>0</v>
      </c>
      <c r="L553" s="26" t="e">
        <f>'Cost Input'!$H553+'Cost Input'!$J553</f>
        <v>#N/A</v>
      </c>
      <c r="M553" s="27"/>
      <c r="N553" s="27"/>
      <c r="O553" s="28">
        <f>'Cost Input'!$M553+'Cost Input'!$N553</f>
        <v>0</v>
      </c>
      <c r="P553" s="29"/>
      <c r="Q553" s="29"/>
      <c r="R553" s="1"/>
      <c r="S553" s="1"/>
      <c r="T553" s="1"/>
      <c r="U553" s="1"/>
      <c r="V553" s="1"/>
      <c r="W553" s="1"/>
      <c r="X553" s="1"/>
      <c r="Y553" s="1"/>
      <c r="Z553" s="1"/>
    </row>
    <row r="554" spans="1:26" ht="14.25" customHeight="1">
      <c r="A554" s="20"/>
      <c r="B554" s="21"/>
      <c r="C554" s="21"/>
      <c r="D554" s="22"/>
      <c r="E554" s="21"/>
      <c r="F554" s="162" t="e" cm="1">
        <f t="array" ref="F554">_xlfn.IFS(D554="Tech Bachelor - Still to be hired",5700,D554="Master - Still to be hired",8000,D554="Master in Eng - Still to be hired",8700,D554="PhD - Still to be hired",10500,D554="Tech Bachelor",5700,D554="Master",8000,D554="Master in Eng",8700,D554="PhD",10500)</f>
        <v>#N/A</v>
      </c>
      <c r="G554" s="23"/>
      <c r="H554" s="24" t="e">
        <f>'Cost Input'!$F554*'Cost Input'!$G554</f>
        <v>#N/A</v>
      </c>
      <c r="I554" s="23"/>
      <c r="J554" s="24" t="e">
        <f>'Cost Input'!$F554*'Cost Input'!$I554</f>
        <v>#N/A</v>
      </c>
      <c r="K554" s="25">
        <f>'Cost Input'!$G554+'Cost Input'!$I554</f>
        <v>0</v>
      </c>
      <c r="L554" s="26" t="e">
        <f>'Cost Input'!$H554+'Cost Input'!$J554</f>
        <v>#N/A</v>
      </c>
      <c r="M554" s="27"/>
      <c r="N554" s="27"/>
      <c r="O554" s="28">
        <f>'Cost Input'!$M554+'Cost Input'!$N554</f>
        <v>0</v>
      </c>
      <c r="P554" s="29"/>
      <c r="Q554" s="29"/>
      <c r="R554" s="1"/>
      <c r="S554" s="1"/>
      <c r="T554" s="1"/>
      <c r="U554" s="1"/>
      <c r="V554" s="1"/>
      <c r="W554" s="1"/>
      <c r="X554" s="1"/>
      <c r="Y554" s="1"/>
      <c r="Z554" s="1"/>
    </row>
    <row r="555" spans="1:26" ht="14.25" customHeight="1">
      <c r="A555" s="20"/>
      <c r="B555" s="21"/>
      <c r="C555" s="21"/>
      <c r="D555" s="22"/>
      <c r="E555" s="21"/>
      <c r="F555" s="162" t="e" cm="1">
        <f t="array" ref="F555">_xlfn.IFS(D555="Tech Bachelor - Still to be hired",5700,D555="Master - Still to be hired",8000,D555="Master in Eng - Still to be hired",8700,D555="PhD - Still to be hired",10500,D555="Tech Bachelor",5700,D555="Master",8000,D555="Master in Eng",8700,D555="PhD",10500)</f>
        <v>#N/A</v>
      </c>
      <c r="G555" s="23"/>
      <c r="H555" s="24" t="e">
        <f>'Cost Input'!$F555*'Cost Input'!$G555</f>
        <v>#N/A</v>
      </c>
      <c r="I555" s="23"/>
      <c r="J555" s="24" t="e">
        <f>'Cost Input'!$F555*'Cost Input'!$I555</f>
        <v>#N/A</v>
      </c>
      <c r="K555" s="25">
        <f>'Cost Input'!$G555+'Cost Input'!$I555</f>
        <v>0</v>
      </c>
      <c r="L555" s="26" t="e">
        <f>'Cost Input'!$H555+'Cost Input'!$J555</f>
        <v>#N/A</v>
      </c>
      <c r="M555" s="27"/>
      <c r="N555" s="27"/>
      <c r="O555" s="28">
        <f>'Cost Input'!$M555+'Cost Input'!$N555</f>
        <v>0</v>
      </c>
      <c r="P555" s="29"/>
      <c r="Q555" s="29"/>
      <c r="R555" s="1"/>
      <c r="S555" s="1"/>
      <c r="T555" s="1"/>
      <c r="U555" s="1"/>
      <c r="V555" s="1"/>
      <c r="W555" s="1"/>
      <c r="X555" s="1"/>
      <c r="Y555" s="1"/>
      <c r="Z555" s="1"/>
    </row>
    <row r="556" spans="1:26" ht="14.25" customHeight="1">
      <c r="A556" s="20"/>
      <c r="B556" s="21"/>
      <c r="C556" s="21"/>
      <c r="D556" s="22"/>
      <c r="E556" s="21"/>
      <c r="F556" s="162" t="e" cm="1">
        <f t="array" ref="F556">_xlfn.IFS(D556="Tech Bachelor - Still to be hired",5700,D556="Master - Still to be hired",8000,D556="Master in Eng - Still to be hired",8700,D556="PhD - Still to be hired",10500,D556="Tech Bachelor",5700,D556="Master",8000,D556="Master in Eng",8700,D556="PhD",10500)</f>
        <v>#N/A</v>
      </c>
      <c r="G556" s="23"/>
      <c r="H556" s="24" t="e">
        <f>'Cost Input'!$F556*'Cost Input'!$G556</f>
        <v>#N/A</v>
      </c>
      <c r="I556" s="23"/>
      <c r="J556" s="24" t="e">
        <f>'Cost Input'!$F556*'Cost Input'!$I556</f>
        <v>#N/A</v>
      </c>
      <c r="K556" s="25">
        <f>'Cost Input'!$G556+'Cost Input'!$I556</f>
        <v>0</v>
      </c>
      <c r="L556" s="26" t="e">
        <f>'Cost Input'!$H556+'Cost Input'!$J556</f>
        <v>#N/A</v>
      </c>
      <c r="M556" s="27"/>
      <c r="N556" s="27"/>
      <c r="O556" s="28">
        <f>'Cost Input'!$M556+'Cost Input'!$N556</f>
        <v>0</v>
      </c>
      <c r="P556" s="29"/>
      <c r="Q556" s="29"/>
      <c r="R556" s="1"/>
      <c r="S556" s="1"/>
      <c r="T556" s="1"/>
      <c r="U556" s="1"/>
      <c r="V556" s="1"/>
      <c r="W556" s="1"/>
      <c r="X556" s="1"/>
      <c r="Y556" s="1"/>
      <c r="Z556" s="1"/>
    </row>
    <row r="557" spans="1:26" ht="14.25" customHeight="1">
      <c r="A557" s="20"/>
      <c r="B557" s="21"/>
      <c r="C557" s="21"/>
      <c r="D557" s="22"/>
      <c r="E557" s="21"/>
      <c r="F557" s="162" t="e" cm="1">
        <f t="array" ref="F557">_xlfn.IFS(D557="Tech Bachelor - Still to be hired",5700,D557="Master - Still to be hired",8000,D557="Master in Eng - Still to be hired",8700,D557="PhD - Still to be hired",10500,D557="Tech Bachelor",5700,D557="Master",8000,D557="Master in Eng",8700,D557="PhD",10500)</f>
        <v>#N/A</v>
      </c>
      <c r="G557" s="23"/>
      <c r="H557" s="24" t="e">
        <f>'Cost Input'!$F557*'Cost Input'!$G557</f>
        <v>#N/A</v>
      </c>
      <c r="I557" s="23"/>
      <c r="J557" s="24" t="e">
        <f>'Cost Input'!$F557*'Cost Input'!$I557</f>
        <v>#N/A</v>
      </c>
      <c r="K557" s="25">
        <f>'Cost Input'!$G557+'Cost Input'!$I557</f>
        <v>0</v>
      </c>
      <c r="L557" s="26" t="e">
        <f>'Cost Input'!$H557+'Cost Input'!$J557</f>
        <v>#N/A</v>
      </c>
      <c r="M557" s="27"/>
      <c r="N557" s="27"/>
      <c r="O557" s="28">
        <f>'Cost Input'!$M557+'Cost Input'!$N557</f>
        <v>0</v>
      </c>
      <c r="P557" s="29"/>
      <c r="Q557" s="29"/>
      <c r="R557" s="1"/>
      <c r="S557" s="1"/>
      <c r="T557" s="1"/>
      <c r="U557" s="1"/>
      <c r="V557" s="1"/>
      <c r="W557" s="1"/>
      <c r="X557" s="1"/>
      <c r="Y557" s="1"/>
      <c r="Z557" s="1"/>
    </row>
    <row r="558" spans="1:26" ht="14.25" customHeight="1">
      <c r="A558" s="20"/>
      <c r="B558" s="21"/>
      <c r="C558" s="21"/>
      <c r="D558" s="22"/>
      <c r="E558" s="21"/>
      <c r="F558" s="162" t="e" cm="1">
        <f t="array" ref="F558">_xlfn.IFS(D558="Tech Bachelor - Still to be hired",5700,D558="Master - Still to be hired",8000,D558="Master in Eng - Still to be hired",8700,D558="PhD - Still to be hired",10500,D558="Tech Bachelor",5700,D558="Master",8000,D558="Master in Eng",8700,D558="PhD",10500)</f>
        <v>#N/A</v>
      </c>
      <c r="G558" s="23"/>
      <c r="H558" s="24" t="e">
        <f>'Cost Input'!$F558*'Cost Input'!$G558</f>
        <v>#N/A</v>
      </c>
      <c r="I558" s="23"/>
      <c r="J558" s="24" t="e">
        <f>'Cost Input'!$F558*'Cost Input'!$I558</f>
        <v>#N/A</v>
      </c>
      <c r="K558" s="25">
        <f>'Cost Input'!$G558+'Cost Input'!$I558</f>
        <v>0</v>
      </c>
      <c r="L558" s="26" t="e">
        <f>'Cost Input'!$H558+'Cost Input'!$J558</f>
        <v>#N/A</v>
      </c>
      <c r="M558" s="27"/>
      <c r="N558" s="27"/>
      <c r="O558" s="28">
        <f>'Cost Input'!$M558+'Cost Input'!$N558</f>
        <v>0</v>
      </c>
      <c r="P558" s="29"/>
      <c r="Q558" s="29"/>
      <c r="R558" s="1"/>
      <c r="S558" s="1"/>
      <c r="T558" s="1"/>
      <c r="U558" s="1"/>
      <c r="V558" s="1"/>
      <c r="W558" s="1"/>
      <c r="X558" s="1"/>
      <c r="Y558" s="1"/>
      <c r="Z558" s="1"/>
    </row>
    <row r="559" spans="1:26" ht="14.25" customHeight="1">
      <c r="A559" s="20"/>
      <c r="B559" s="21"/>
      <c r="C559" s="21"/>
      <c r="D559" s="22"/>
      <c r="E559" s="21"/>
      <c r="F559" s="162" t="e" cm="1">
        <f t="array" ref="F559">_xlfn.IFS(D559="Tech Bachelor - Still to be hired",5700,D559="Master - Still to be hired",8000,D559="Master in Eng - Still to be hired",8700,D559="PhD - Still to be hired",10500,D559="Tech Bachelor",5700,D559="Master",8000,D559="Master in Eng",8700,D559="PhD",10500)</f>
        <v>#N/A</v>
      </c>
      <c r="G559" s="23"/>
      <c r="H559" s="24" t="e">
        <f>'Cost Input'!$F559*'Cost Input'!$G559</f>
        <v>#N/A</v>
      </c>
      <c r="I559" s="23"/>
      <c r="J559" s="24" t="e">
        <f>'Cost Input'!$F559*'Cost Input'!$I559</f>
        <v>#N/A</v>
      </c>
      <c r="K559" s="25">
        <f>'Cost Input'!$G559+'Cost Input'!$I559</f>
        <v>0</v>
      </c>
      <c r="L559" s="26" t="e">
        <f>'Cost Input'!$H559+'Cost Input'!$J559</f>
        <v>#N/A</v>
      </c>
      <c r="M559" s="27"/>
      <c r="N559" s="27"/>
      <c r="O559" s="28">
        <f>'Cost Input'!$M559+'Cost Input'!$N559</f>
        <v>0</v>
      </c>
      <c r="P559" s="29"/>
      <c r="Q559" s="29"/>
      <c r="R559" s="1"/>
      <c r="S559" s="1"/>
      <c r="T559" s="1"/>
      <c r="U559" s="1"/>
      <c r="V559" s="1"/>
      <c r="W559" s="1"/>
      <c r="X559" s="1"/>
      <c r="Y559" s="1"/>
      <c r="Z559" s="1"/>
    </row>
    <row r="560" spans="1:26" ht="14.25" customHeight="1">
      <c r="A560" s="20"/>
      <c r="B560" s="21"/>
      <c r="C560" s="21"/>
      <c r="D560" s="22"/>
      <c r="E560" s="21"/>
      <c r="F560" s="162" t="e" cm="1">
        <f t="array" ref="F560">_xlfn.IFS(D560="Tech Bachelor - Still to be hired",5700,D560="Master - Still to be hired",8000,D560="Master in Eng - Still to be hired",8700,D560="PhD - Still to be hired",10500,D560="Tech Bachelor",5700,D560="Master",8000,D560="Master in Eng",8700,D560="PhD",10500)</f>
        <v>#N/A</v>
      </c>
      <c r="G560" s="23"/>
      <c r="H560" s="24" t="e">
        <f>'Cost Input'!$F560*'Cost Input'!$G560</f>
        <v>#N/A</v>
      </c>
      <c r="I560" s="23"/>
      <c r="J560" s="24" t="e">
        <f>'Cost Input'!$F560*'Cost Input'!$I560</f>
        <v>#N/A</v>
      </c>
      <c r="K560" s="25">
        <f>'Cost Input'!$G560+'Cost Input'!$I560</f>
        <v>0</v>
      </c>
      <c r="L560" s="26" t="e">
        <f>'Cost Input'!$H560+'Cost Input'!$J560</f>
        <v>#N/A</v>
      </c>
      <c r="M560" s="27"/>
      <c r="N560" s="27"/>
      <c r="O560" s="28">
        <f>'Cost Input'!$M560+'Cost Input'!$N560</f>
        <v>0</v>
      </c>
      <c r="P560" s="29"/>
      <c r="Q560" s="29"/>
      <c r="R560" s="1"/>
      <c r="S560" s="1"/>
      <c r="T560" s="1"/>
      <c r="U560" s="1"/>
      <c r="V560" s="1"/>
      <c r="W560" s="1"/>
      <c r="X560" s="1"/>
      <c r="Y560" s="1"/>
      <c r="Z560" s="1"/>
    </row>
    <row r="561" spans="1:26" ht="14.25" customHeight="1">
      <c r="A561" s="20"/>
      <c r="B561" s="21"/>
      <c r="C561" s="21"/>
      <c r="D561" s="22"/>
      <c r="E561" s="21"/>
      <c r="F561" s="162" t="e" cm="1">
        <f t="array" ref="F561">_xlfn.IFS(D561="Tech Bachelor - Still to be hired",5700,D561="Master - Still to be hired",8000,D561="Master in Eng - Still to be hired",8700,D561="PhD - Still to be hired",10500,D561="Tech Bachelor",5700,D561="Master",8000,D561="Master in Eng",8700,D561="PhD",10500)</f>
        <v>#N/A</v>
      </c>
      <c r="G561" s="23"/>
      <c r="H561" s="24" t="e">
        <f>'Cost Input'!$F561*'Cost Input'!$G561</f>
        <v>#N/A</v>
      </c>
      <c r="I561" s="23"/>
      <c r="J561" s="24" t="e">
        <f>'Cost Input'!$F561*'Cost Input'!$I561</f>
        <v>#N/A</v>
      </c>
      <c r="K561" s="25">
        <f>'Cost Input'!$G561+'Cost Input'!$I561</f>
        <v>0</v>
      </c>
      <c r="L561" s="26" t="e">
        <f>'Cost Input'!$H561+'Cost Input'!$J561</f>
        <v>#N/A</v>
      </c>
      <c r="M561" s="27"/>
      <c r="N561" s="27"/>
      <c r="O561" s="28">
        <f>'Cost Input'!$M561+'Cost Input'!$N561</f>
        <v>0</v>
      </c>
      <c r="P561" s="29"/>
      <c r="Q561" s="29"/>
      <c r="R561" s="1"/>
      <c r="S561" s="1"/>
      <c r="T561" s="1"/>
      <c r="U561" s="1"/>
      <c r="V561" s="1"/>
      <c r="W561" s="1"/>
      <c r="X561" s="1"/>
      <c r="Y561" s="1"/>
      <c r="Z561" s="1"/>
    </row>
    <row r="562" spans="1:26" ht="14.25" customHeight="1">
      <c r="A562" s="20"/>
      <c r="B562" s="21"/>
      <c r="C562" s="21"/>
      <c r="D562" s="22"/>
      <c r="E562" s="21"/>
      <c r="F562" s="162" t="e" cm="1">
        <f t="array" ref="F562">_xlfn.IFS(D562="Tech Bachelor - Still to be hired",5700,D562="Master - Still to be hired",8000,D562="Master in Eng - Still to be hired",8700,D562="PhD - Still to be hired",10500,D562="Tech Bachelor",5700,D562="Master",8000,D562="Master in Eng",8700,D562="PhD",10500)</f>
        <v>#N/A</v>
      </c>
      <c r="G562" s="23"/>
      <c r="H562" s="24" t="e">
        <f>'Cost Input'!$F562*'Cost Input'!$G562</f>
        <v>#N/A</v>
      </c>
      <c r="I562" s="23"/>
      <c r="J562" s="24" t="e">
        <f>'Cost Input'!$F562*'Cost Input'!$I562</f>
        <v>#N/A</v>
      </c>
      <c r="K562" s="25">
        <f>'Cost Input'!$G562+'Cost Input'!$I562</f>
        <v>0</v>
      </c>
      <c r="L562" s="26" t="e">
        <f>'Cost Input'!$H562+'Cost Input'!$J562</f>
        <v>#N/A</v>
      </c>
      <c r="M562" s="27"/>
      <c r="N562" s="27"/>
      <c r="O562" s="28">
        <f>'Cost Input'!$M562+'Cost Input'!$N562</f>
        <v>0</v>
      </c>
      <c r="P562" s="29"/>
      <c r="Q562" s="29"/>
      <c r="R562" s="1"/>
      <c r="S562" s="1"/>
      <c r="T562" s="1"/>
      <c r="U562" s="1"/>
      <c r="V562" s="1"/>
      <c r="W562" s="1"/>
      <c r="X562" s="1"/>
      <c r="Y562" s="1"/>
      <c r="Z562" s="1"/>
    </row>
    <row r="563" spans="1:26" ht="14.25" customHeight="1">
      <c r="A563" s="20"/>
      <c r="B563" s="21"/>
      <c r="C563" s="21"/>
      <c r="D563" s="22"/>
      <c r="E563" s="21"/>
      <c r="F563" s="162" t="e" cm="1">
        <f t="array" ref="F563">_xlfn.IFS(D563="Tech Bachelor - Still to be hired",5700,D563="Master - Still to be hired",8000,D563="Master in Eng - Still to be hired",8700,D563="PhD - Still to be hired",10500,D563="Tech Bachelor",5700,D563="Master",8000,D563="Master in Eng",8700,D563="PhD",10500)</f>
        <v>#N/A</v>
      </c>
      <c r="G563" s="23"/>
      <c r="H563" s="24" t="e">
        <f>'Cost Input'!$F563*'Cost Input'!$G563</f>
        <v>#N/A</v>
      </c>
      <c r="I563" s="23"/>
      <c r="J563" s="24" t="e">
        <f>'Cost Input'!$F563*'Cost Input'!$I563</f>
        <v>#N/A</v>
      </c>
      <c r="K563" s="25">
        <f>'Cost Input'!$G563+'Cost Input'!$I563</f>
        <v>0</v>
      </c>
      <c r="L563" s="26" t="e">
        <f>'Cost Input'!$H563+'Cost Input'!$J563</f>
        <v>#N/A</v>
      </c>
      <c r="M563" s="27"/>
      <c r="N563" s="27"/>
      <c r="O563" s="28">
        <f>'Cost Input'!$M563+'Cost Input'!$N563</f>
        <v>0</v>
      </c>
      <c r="P563" s="29"/>
      <c r="Q563" s="29"/>
      <c r="R563" s="1"/>
      <c r="S563" s="1"/>
      <c r="T563" s="1"/>
      <c r="U563" s="1"/>
      <c r="V563" s="1"/>
      <c r="W563" s="1"/>
      <c r="X563" s="1"/>
      <c r="Y563" s="1"/>
      <c r="Z563" s="1"/>
    </row>
    <row r="564" spans="1:26" ht="14.25" customHeight="1">
      <c r="A564" s="20"/>
      <c r="B564" s="21"/>
      <c r="C564" s="21"/>
      <c r="D564" s="22"/>
      <c r="E564" s="21"/>
      <c r="F564" s="162" t="e" cm="1">
        <f t="array" ref="F564">_xlfn.IFS(D564="Tech Bachelor - Still to be hired",5700,D564="Master - Still to be hired",8000,D564="Master in Eng - Still to be hired",8700,D564="PhD - Still to be hired",10500,D564="Tech Bachelor",5700,D564="Master",8000,D564="Master in Eng",8700,D564="PhD",10500)</f>
        <v>#N/A</v>
      </c>
      <c r="G564" s="23"/>
      <c r="H564" s="24" t="e">
        <f>'Cost Input'!$F564*'Cost Input'!$G564</f>
        <v>#N/A</v>
      </c>
      <c r="I564" s="23"/>
      <c r="J564" s="24" t="e">
        <f>'Cost Input'!$F564*'Cost Input'!$I564</f>
        <v>#N/A</v>
      </c>
      <c r="K564" s="25">
        <f>'Cost Input'!$G564+'Cost Input'!$I564</f>
        <v>0</v>
      </c>
      <c r="L564" s="26" t="e">
        <f>'Cost Input'!$H564+'Cost Input'!$J564</f>
        <v>#N/A</v>
      </c>
      <c r="M564" s="27"/>
      <c r="N564" s="27"/>
      <c r="O564" s="28">
        <f>'Cost Input'!$M564+'Cost Input'!$N564</f>
        <v>0</v>
      </c>
      <c r="P564" s="29"/>
      <c r="Q564" s="29"/>
      <c r="R564" s="1"/>
      <c r="S564" s="1"/>
      <c r="T564" s="1"/>
      <c r="U564" s="1"/>
      <c r="V564" s="1"/>
      <c r="W564" s="1"/>
      <c r="X564" s="1"/>
      <c r="Y564" s="1"/>
      <c r="Z564" s="1"/>
    </row>
    <row r="565" spans="1:26" ht="14.25" customHeight="1">
      <c r="A565" s="20"/>
      <c r="B565" s="21"/>
      <c r="C565" s="21"/>
      <c r="D565" s="22"/>
      <c r="E565" s="21"/>
      <c r="F565" s="162" t="e" cm="1">
        <f t="array" ref="F565">_xlfn.IFS(D565="Tech Bachelor - Still to be hired",5700,D565="Master - Still to be hired",8000,D565="Master in Eng - Still to be hired",8700,D565="PhD - Still to be hired",10500,D565="Tech Bachelor",5700,D565="Master",8000,D565="Master in Eng",8700,D565="PhD",10500)</f>
        <v>#N/A</v>
      </c>
      <c r="G565" s="23"/>
      <c r="H565" s="24" t="e">
        <f>'Cost Input'!$F565*'Cost Input'!$G565</f>
        <v>#N/A</v>
      </c>
      <c r="I565" s="23"/>
      <c r="J565" s="24" t="e">
        <f>'Cost Input'!$F565*'Cost Input'!$I565</f>
        <v>#N/A</v>
      </c>
      <c r="K565" s="25">
        <f>'Cost Input'!$G565+'Cost Input'!$I565</f>
        <v>0</v>
      </c>
      <c r="L565" s="26" t="e">
        <f>'Cost Input'!$H565+'Cost Input'!$J565</f>
        <v>#N/A</v>
      </c>
      <c r="M565" s="27"/>
      <c r="N565" s="27"/>
      <c r="O565" s="28">
        <f>'Cost Input'!$M565+'Cost Input'!$N565</f>
        <v>0</v>
      </c>
      <c r="P565" s="29"/>
      <c r="Q565" s="29"/>
      <c r="R565" s="1"/>
      <c r="S565" s="1"/>
      <c r="T565" s="1"/>
      <c r="U565" s="1"/>
      <c r="V565" s="1"/>
      <c r="W565" s="1"/>
      <c r="X565" s="1"/>
      <c r="Y565" s="1"/>
      <c r="Z565" s="1"/>
    </row>
    <row r="566" spans="1:26" ht="14.25" customHeight="1">
      <c r="A566" s="20"/>
      <c r="B566" s="21"/>
      <c r="C566" s="21"/>
      <c r="D566" s="22"/>
      <c r="E566" s="21"/>
      <c r="F566" s="162" t="e" cm="1">
        <f t="array" ref="F566">_xlfn.IFS(D566="Tech Bachelor - Still to be hired",5700,D566="Master - Still to be hired",8000,D566="Master in Eng - Still to be hired",8700,D566="PhD - Still to be hired",10500,D566="Tech Bachelor",5700,D566="Master",8000,D566="Master in Eng",8700,D566="PhD",10500)</f>
        <v>#N/A</v>
      </c>
      <c r="G566" s="23"/>
      <c r="H566" s="24" t="e">
        <f>'Cost Input'!$F566*'Cost Input'!$G566</f>
        <v>#N/A</v>
      </c>
      <c r="I566" s="23"/>
      <c r="J566" s="24" t="e">
        <f>'Cost Input'!$F566*'Cost Input'!$I566</f>
        <v>#N/A</v>
      </c>
      <c r="K566" s="25">
        <f>'Cost Input'!$G566+'Cost Input'!$I566</f>
        <v>0</v>
      </c>
      <c r="L566" s="26" t="e">
        <f>'Cost Input'!$H566+'Cost Input'!$J566</f>
        <v>#N/A</v>
      </c>
      <c r="M566" s="27"/>
      <c r="N566" s="27"/>
      <c r="O566" s="28">
        <f>'Cost Input'!$M566+'Cost Input'!$N566</f>
        <v>0</v>
      </c>
      <c r="P566" s="29"/>
      <c r="Q566" s="29"/>
      <c r="R566" s="1"/>
      <c r="S566" s="1"/>
      <c r="T566" s="1"/>
      <c r="U566" s="1"/>
      <c r="V566" s="1"/>
      <c r="W566" s="1"/>
      <c r="X566" s="1"/>
      <c r="Y566" s="1"/>
      <c r="Z566" s="1"/>
    </row>
    <row r="567" spans="1:26" ht="14.25" customHeight="1">
      <c r="A567" s="20"/>
      <c r="B567" s="21"/>
      <c r="C567" s="21"/>
      <c r="D567" s="22"/>
      <c r="E567" s="21"/>
      <c r="F567" s="162" t="e" cm="1">
        <f t="array" ref="F567">_xlfn.IFS(D567="Tech Bachelor - Still to be hired",5700,D567="Master - Still to be hired",8000,D567="Master in Eng - Still to be hired",8700,D567="PhD - Still to be hired",10500,D567="Tech Bachelor",5700,D567="Master",8000,D567="Master in Eng",8700,D567="PhD",10500)</f>
        <v>#N/A</v>
      </c>
      <c r="G567" s="23"/>
      <c r="H567" s="24" t="e">
        <f>'Cost Input'!$F567*'Cost Input'!$G567</f>
        <v>#N/A</v>
      </c>
      <c r="I567" s="23"/>
      <c r="J567" s="24" t="e">
        <f>'Cost Input'!$F567*'Cost Input'!$I567</f>
        <v>#N/A</v>
      </c>
      <c r="K567" s="25">
        <f>'Cost Input'!$G567+'Cost Input'!$I567</f>
        <v>0</v>
      </c>
      <c r="L567" s="26" t="e">
        <f>'Cost Input'!$H567+'Cost Input'!$J567</f>
        <v>#N/A</v>
      </c>
      <c r="M567" s="27"/>
      <c r="N567" s="27"/>
      <c r="O567" s="28">
        <f>'Cost Input'!$M567+'Cost Input'!$N567</f>
        <v>0</v>
      </c>
      <c r="P567" s="29"/>
      <c r="Q567" s="29"/>
      <c r="R567" s="1"/>
      <c r="S567" s="1"/>
      <c r="T567" s="1"/>
      <c r="U567" s="1"/>
      <c r="V567" s="1"/>
      <c r="W567" s="1"/>
      <c r="X567" s="1"/>
      <c r="Y567" s="1"/>
      <c r="Z567" s="1"/>
    </row>
    <row r="568" spans="1:26" ht="14.25" customHeight="1">
      <c r="A568" s="20"/>
      <c r="B568" s="21"/>
      <c r="C568" s="21"/>
      <c r="D568" s="22"/>
      <c r="E568" s="21"/>
      <c r="F568" s="162" t="e" cm="1">
        <f t="array" ref="F568">_xlfn.IFS(D568="Tech Bachelor - Still to be hired",5700,D568="Master - Still to be hired",8000,D568="Master in Eng - Still to be hired",8700,D568="PhD - Still to be hired",10500,D568="Tech Bachelor",5700,D568="Master",8000,D568="Master in Eng",8700,D568="PhD",10500)</f>
        <v>#N/A</v>
      </c>
      <c r="G568" s="23"/>
      <c r="H568" s="24" t="e">
        <f>'Cost Input'!$F568*'Cost Input'!$G568</f>
        <v>#N/A</v>
      </c>
      <c r="I568" s="23"/>
      <c r="J568" s="24" t="e">
        <f>'Cost Input'!$F568*'Cost Input'!$I568</f>
        <v>#N/A</v>
      </c>
      <c r="K568" s="25">
        <f>'Cost Input'!$G568+'Cost Input'!$I568</f>
        <v>0</v>
      </c>
      <c r="L568" s="26" t="e">
        <f>'Cost Input'!$H568+'Cost Input'!$J568</f>
        <v>#N/A</v>
      </c>
      <c r="M568" s="27"/>
      <c r="N568" s="27"/>
      <c r="O568" s="28">
        <f>'Cost Input'!$M568+'Cost Input'!$N568</f>
        <v>0</v>
      </c>
      <c r="P568" s="29"/>
      <c r="Q568" s="29"/>
      <c r="R568" s="1"/>
      <c r="S568" s="1"/>
      <c r="T568" s="1"/>
      <c r="U568" s="1"/>
      <c r="V568" s="1"/>
      <c r="W568" s="1"/>
      <c r="X568" s="1"/>
      <c r="Y568" s="1"/>
      <c r="Z568" s="1"/>
    </row>
    <row r="569" spans="1:26" ht="14.25" customHeight="1">
      <c r="A569" s="20"/>
      <c r="B569" s="21"/>
      <c r="C569" s="21"/>
      <c r="D569" s="22"/>
      <c r="E569" s="21"/>
      <c r="F569" s="162" t="e" cm="1">
        <f t="array" ref="F569">_xlfn.IFS(D569="Tech Bachelor - Still to be hired",5700,D569="Master - Still to be hired",8000,D569="Master in Eng - Still to be hired",8700,D569="PhD - Still to be hired",10500,D569="Tech Bachelor",5700,D569="Master",8000,D569="Master in Eng",8700,D569="PhD",10500)</f>
        <v>#N/A</v>
      </c>
      <c r="G569" s="23"/>
      <c r="H569" s="24" t="e">
        <f>'Cost Input'!$F569*'Cost Input'!$G569</f>
        <v>#N/A</v>
      </c>
      <c r="I569" s="23"/>
      <c r="J569" s="24" t="e">
        <f>'Cost Input'!$F569*'Cost Input'!$I569</f>
        <v>#N/A</v>
      </c>
      <c r="K569" s="25">
        <f>'Cost Input'!$G569+'Cost Input'!$I569</f>
        <v>0</v>
      </c>
      <c r="L569" s="26" t="e">
        <f>'Cost Input'!$H569+'Cost Input'!$J569</f>
        <v>#N/A</v>
      </c>
      <c r="M569" s="27"/>
      <c r="N569" s="27"/>
      <c r="O569" s="28">
        <f>'Cost Input'!$M569+'Cost Input'!$N569</f>
        <v>0</v>
      </c>
      <c r="P569" s="29"/>
      <c r="Q569" s="29"/>
      <c r="R569" s="1"/>
      <c r="S569" s="1"/>
      <c r="T569" s="1"/>
      <c r="U569" s="1"/>
      <c r="V569" s="1"/>
      <c r="W569" s="1"/>
      <c r="X569" s="1"/>
      <c r="Y569" s="1"/>
      <c r="Z569" s="1"/>
    </row>
    <row r="570" spans="1:26" ht="14.25" customHeight="1">
      <c r="A570" s="20"/>
      <c r="B570" s="21"/>
      <c r="C570" s="21"/>
      <c r="D570" s="22"/>
      <c r="E570" s="21"/>
      <c r="F570" s="162" t="e" cm="1">
        <f t="array" ref="F570">_xlfn.IFS(D570="Tech Bachelor - Still to be hired",5700,D570="Master - Still to be hired",8000,D570="Master in Eng - Still to be hired",8700,D570="PhD - Still to be hired",10500,D570="Tech Bachelor",5700,D570="Master",8000,D570="Master in Eng",8700,D570="PhD",10500)</f>
        <v>#N/A</v>
      </c>
      <c r="G570" s="23"/>
      <c r="H570" s="24" t="e">
        <f>'Cost Input'!$F570*'Cost Input'!$G570</f>
        <v>#N/A</v>
      </c>
      <c r="I570" s="23"/>
      <c r="J570" s="24" t="e">
        <f>'Cost Input'!$F570*'Cost Input'!$I570</f>
        <v>#N/A</v>
      </c>
      <c r="K570" s="25">
        <f>'Cost Input'!$G570+'Cost Input'!$I570</f>
        <v>0</v>
      </c>
      <c r="L570" s="26" t="e">
        <f>'Cost Input'!$H570+'Cost Input'!$J570</f>
        <v>#N/A</v>
      </c>
      <c r="M570" s="27"/>
      <c r="N570" s="27"/>
      <c r="O570" s="28">
        <f>'Cost Input'!$M570+'Cost Input'!$N570</f>
        <v>0</v>
      </c>
      <c r="P570" s="29"/>
      <c r="Q570" s="29"/>
      <c r="R570" s="1"/>
      <c r="S570" s="1"/>
      <c r="T570" s="1"/>
      <c r="U570" s="1"/>
      <c r="V570" s="1"/>
      <c r="W570" s="1"/>
      <c r="X570" s="1"/>
      <c r="Y570" s="1"/>
      <c r="Z570" s="1"/>
    </row>
    <row r="571" spans="1:26" ht="14.25" customHeight="1">
      <c r="A571" s="20"/>
      <c r="B571" s="21"/>
      <c r="C571" s="21"/>
      <c r="D571" s="22"/>
      <c r="E571" s="21"/>
      <c r="F571" s="162" t="e" cm="1">
        <f t="array" ref="F571">_xlfn.IFS(D571="Tech Bachelor - Still to be hired",5700,D571="Master - Still to be hired",8000,D571="Master in Eng - Still to be hired",8700,D571="PhD - Still to be hired",10500,D571="Tech Bachelor",5700,D571="Master",8000,D571="Master in Eng",8700,D571="PhD",10500)</f>
        <v>#N/A</v>
      </c>
      <c r="G571" s="23"/>
      <c r="H571" s="24" t="e">
        <f>'Cost Input'!$F571*'Cost Input'!$G571</f>
        <v>#N/A</v>
      </c>
      <c r="I571" s="23"/>
      <c r="J571" s="24" t="e">
        <f>'Cost Input'!$F571*'Cost Input'!$I571</f>
        <v>#N/A</v>
      </c>
      <c r="K571" s="25">
        <f>'Cost Input'!$G571+'Cost Input'!$I571</f>
        <v>0</v>
      </c>
      <c r="L571" s="26" t="e">
        <f>'Cost Input'!$H571+'Cost Input'!$J571</f>
        <v>#N/A</v>
      </c>
      <c r="M571" s="27"/>
      <c r="N571" s="27"/>
      <c r="O571" s="28">
        <f>'Cost Input'!$M571+'Cost Input'!$N571</f>
        <v>0</v>
      </c>
      <c r="P571" s="29"/>
      <c r="Q571" s="29"/>
      <c r="R571" s="1"/>
      <c r="S571" s="1"/>
      <c r="T571" s="1"/>
      <c r="U571" s="1"/>
      <c r="V571" s="1"/>
      <c r="W571" s="1"/>
      <c r="X571" s="1"/>
      <c r="Y571" s="1"/>
      <c r="Z571" s="1"/>
    </row>
    <row r="572" spans="1:26" ht="14.25" customHeight="1">
      <c r="A572" s="20"/>
      <c r="B572" s="21"/>
      <c r="C572" s="21"/>
      <c r="D572" s="22"/>
      <c r="E572" s="21"/>
      <c r="F572" s="162" t="e" cm="1">
        <f t="array" ref="F572">_xlfn.IFS(D572="Tech Bachelor - Still to be hired",5700,D572="Master - Still to be hired",8000,D572="Master in Eng - Still to be hired",8700,D572="PhD - Still to be hired",10500,D572="Tech Bachelor",5700,D572="Master",8000,D572="Master in Eng",8700,D572="PhD",10500)</f>
        <v>#N/A</v>
      </c>
      <c r="G572" s="23"/>
      <c r="H572" s="24" t="e">
        <f>'Cost Input'!$F572*'Cost Input'!$G572</f>
        <v>#N/A</v>
      </c>
      <c r="I572" s="23"/>
      <c r="J572" s="24" t="e">
        <f>'Cost Input'!$F572*'Cost Input'!$I572</f>
        <v>#N/A</v>
      </c>
      <c r="K572" s="25">
        <f>'Cost Input'!$G572+'Cost Input'!$I572</f>
        <v>0</v>
      </c>
      <c r="L572" s="26" t="e">
        <f>'Cost Input'!$H572+'Cost Input'!$J572</f>
        <v>#N/A</v>
      </c>
      <c r="M572" s="27"/>
      <c r="N572" s="27"/>
      <c r="O572" s="28">
        <f>'Cost Input'!$M572+'Cost Input'!$N572</f>
        <v>0</v>
      </c>
      <c r="P572" s="29"/>
      <c r="Q572" s="29"/>
      <c r="R572" s="1"/>
      <c r="S572" s="1"/>
      <c r="T572" s="1"/>
      <c r="U572" s="1"/>
      <c r="V572" s="1"/>
      <c r="W572" s="1"/>
      <c r="X572" s="1"/>
      <c r="Y572" s="1"/>
      <c r="Z572" s="1"/>
    </row>
    <row r="573" spans="1:26" ht="14.25" customHeight="1">
      <c r="A573" s="20"/>
      <c r="B573" s="21"/>
      <c r="C573" s="21"/>
      <c r="D573" s="22"/>
      <c r="E573" s="21"/>
      <c r="F573" s="162" t="e" cm="1">
        <f t="array" ref="F573">_xlfn.IFS(D573="Tech Bachelor - Still to be hired",5700,D573="Master - Still to be hired",8000,D573="Master in Eng - Still to be hired",8700,D573="PhD - Still to be hired",10500,D573="Tech Bachelor",5700,D573="Master",8000,D573="Master in Eng",8700,D573="PhD",10500)</f>
        <v>#N/A</v>
      </c>
      <c r="G573" s="23"/>
      <c r="H573" s="24" t="e">
        <f>'Cost Input'!$F573*'Cost Input'!$G573</f>
        <v>#N/A</v>
      </c>
      <c r="I573" s="23"/>
      <c r="J573" s="24" t="e">
        <f>'Cost Input'!$F573*'Cost Input'!$I573</f>
        <v>#N/A</v>
      </c>
      <c r="K573" s="25">
        <f>'Cost Input'!$G573+'Cost Input'!$I573</f>
        <v>0</v>
      </c>
      <c r="L573" s="26" t="e">
        <f>'Cost Input'!$H573+'Cost Input'!$J573</f>
        <v>#N/A</v>
      </c>
      <c r="M573" s="27"/>
      <c r="N573" s="27"/>
      <c r="O573" s="28">
        <f>'Cost Input'!$M573+'Cost Input'!$N573</f>
        <v>0</v>
      </c>
      <c r="P573" s="29"/>
      <c r="Q573" s="29"/>
      <c r="R573" s="1"/>
      <c r="S573" s="1"/>
      <c r="T573" s="1"/>
      <c r="U573" s="1"/>
      <c r="V573" s="1"/>
      <c r="W573" s="1"/>
      <c r="X573" s="1"/>
      <c r="Y573" s="1"/>
      <c r="Z573" s="1"/>
    </row>
    <row r="574" spans="1:26" ht="14.25" customHeight="1">
      <c r="A574" s="20"/>
      <c r="B574" s="21"/>
      <c r="C574" s="21"/>
      <c r="D574" s="22"/>
      <c r="E574" s="21"/>
      <c r="F574" s="162" t="e" cm="1">
        <f t="array" ref="F574">_xlfn.IFS(D574="Tech Bachelor - Still to be hired",5700,D574="Master - Still to be hired",8000,D574="Master in Eng - Still to be hired",8700,D574="PhD - Still to be hired",10500,D574="Tech Bachelor",5700,D574="Master",8000,D574="Master in Eng",8700,D574="PhD",10500)</f>
        <v>#N/A</v>
      </c>
      <c r="G574" s="23"/>
      <c r="H574" s="24" t="e">
        <f>'Cost Input'!$F574*'Cost Input'!$G574</f>
        <v>#N/A</v>
      </c>
      <c r="I574" s="23"/>
      <c r="J574" s="24" t="e">
        <f>'Cost Input'!$F574*'Cost Input'!$I574</f>
        <v>#N/A</v>
      </c>
      <c r="K574" s="25">
        <f>'Cost Input'!$G574+'Cost Input'!$I574</f>
        <v>0</v>
      </c>
      <c r="L574" s="26" t="e">
        <f>'Cost Input'!$H574+'Cost Input'!$J574</f>
        <v>#N/A</v>
      </c>
      <c r="M574" s="27"/>
      <c r="N574" s="27"/>
      <c r="O574" s="28">
        <f>'Cost Input'!$M574+'Cost Input'!$N574</f>
        <v>0</v>
      </c>
      <c r="P574" s="29"/>
      <c r="Q574" s="29"/>
      <c r="R574" s="1"/>
      <c r="S574" s="1"/>
      <c r="T574" s="1"/>
      <c r="U574" s="1"/>
      <c r="V574" s="1"/>
      <c r="W574" s="1"/>
      <c r="X574" s="1"/>
      <c r="Y574" s="1"/>
      <c r="Z574" s="1"/>
    </row>
    <row r="575" spans="1:26" ht="14.25" customHeight="1">
      <c r="A575" s="20"/>
      <c r="B575" s="21"/>
      <c r="C575" s="21"/>
      <c r="D575" s="22"/>
      <c r="E575" s="21"/>
      <c r="F575" s="162" t="e" cm="1">
        <f t="array" ref="F575">_xlfn.IFS(D575="Tech Bachelor - Still to be hired",5700,D575="Master - Still to be hired",8000,D575="Master in Eng - Still to be hired",8700,D575="PhD - Still to be hired",10500,D575="Tech Bachelor",5700,D575="Master",8000,D575="Master in Eng",8700,D575="PhD",10500)</f>
        <v>#N/A</v>
      </c>
      <c r="G575" s="23"/>
      <c r="H575" s="24" t="e">
        <f>'Cost Input'!$F575*'Cost Input'!$G575</f>
        <v>#N/A</v>
      </c>
      <c r="I575" s="23"/>
      <c r="J575" s="24" t="e">
        <f>'Cost Input'!$F575*'Cost Input'!$I575</f>
        <v>#N/A</v>
      </c>
      <c r="K575" s="25">
        <f>'Cost Input'!$G575+'Cost Input'!$I575</f>
        <v>0</v>
      </c>
      <c r="L575" s="26" t="e">
        <f>'Cost Input'!$H575+'Cost Input'!$J575</f>
        <v>#N/A</v>
      </c>
      <c r="M575" s="27"/>
      <c r="N575" s="27"/>
      <c r="O575" s="28">
        <f>'Cost Input'!$M575+'Cost Input'!$N575</f>
        <v>0</v>
      </c>
      <c r="P575" s="29"/>
      <c r="Q575" s="29"/>
      <c r="R575" s="1"/>
      <c r="S575" s="1"/>
      <c r="T575" s="1"/>
      <c r="U575" s="1"/>
      <c r="V575" s="1"/>
      <c r="W575" s="1"/>
      <c r="X575" s="1"/>
      <c r="Y575" s="1"/>
      <c r="Z575" s="1"/>
    </row>
    <row r="576" spans="1:26" ht="14.25" customHeight="1">
      <c r="A576" s="20"/>
      <c r="B576" s="21"/>
      <c r="C576" s="21"/>
      <c r="D576" s="22"/>
      <c r="E576" s="21"/>
      <c r="F576" s="162" t="e" cm="1">
        <f t="array" ref="F576">_xlfn.IFS(D576="Tech Bachelor - Still to be hired",5700,D576="Master - Still to be hired",8000,D576="Master in Eng - Still to be hired",8700,D576="PhD - Still to be hired",10500,D576="Tech Bachelor",5700,D576="Master",8000,D576="Master in Eng",8700,D576="PhD",10500)</f>
        <v>#N/A</v>
      </c>
      <c r="G576" s="23"/>
      <c r="H576" s="24" t="e">
        <f>'Cost Input'!$F576*'Cost Input'!$G576</f>
        <v>#N/A</v>
      </c>
      <c r="I576" s="23"/>
      <c r="J576" s="24" t="e">
        <f>'Cost Input'!$F576*'Cost Input'!$I576</f>
        <v>#N/A</v>
      </c>
      <c r="K576" s="25">
        <f>'Cost Input'!$G576+'Cost Input'!$I576</f>
        <v>0</v>
      </c>
      <c r="L576" s="26" t="e">
        <f>'Cost Input'!$H576+'Cost Input'!$J576</f>
        <v>#N/A</v>
      </c>
      <c r="M576" s="27"/>
      <c r="N576" s="27"/>
      <c r="O576" s="28">
        <f>'Cost Input'!$M576+'Cost Input'!$N576</f>
        <v>0</v>
      </c>
      <c r="P576" s="29"/>
      <c r="Q576" s="29"/>
      <c r="R576" s="1"/>
      <c r="S576" s="1"/>
      <c r="T576" s="1"/>
      <c r="U576" s="1"/>
      <c r="V576" s="1"/>
      <c r="W576" s="1"/>
      <c r="X576" s="1"/>
      <c r="Y576" s="1"/>
      <c r="Z576" s="1"/>
    </row>
    <row r="577" spans="1:26" ht="14.25" customHeight="1">
      <c r="A577" s="20"/>
      <c r="B577" s="21"/>
      <c r="C577" s="21"/>
      <c r="D577" s="22"/>
      <c r="E577" s="21"/>
      <c r="F577" s="162" t="e" cm="1">
        <f t="array" ref="F577">_xlfn.IFS(D577="Tech Bachelor - Still to be hired",5700,D577="Master - Still to be hired",8000,D577="Master in Eng - Still to be hired",8700,D577="PhD - Still to be hired",10500,D577="Tech Bachelor",5700,D577="Master",8000,D577="Master in Eng",8700,D577="PhD",10500)</f>
        <v>#N/A</v>
      </c>
      <c r="G577" s="23"/>
      <c r="H577" s="24" t="e">
        <f>'Cost Input'!$F577*'Cost Input'!$G577</f>
        <v>#N/A</v>
      </c>
      <c r="I577" s="23"/>
      <c r="J577" s="24" t="e">
        <f>'Cost Input'!$F577*'Cost Input'!$I577</f>
        <v>#N/A</v>
      </c>
      <c r="K577" s="25">
        <f>'Cost Input'!$G577+'Cost Input'!$I577</f>
        <v>0</v>
      </c>
      <c r="L577" s="26" t="e">
        <f>'Cost Input'!$H577+'Cost Input'!$J577</f>
        <v>#N/A</v>
      </c>
      <c r="M577" s="27"/>
      <c r="N577" s="27"/>
      <c r="O577" s="28">
        <f>'Cost Input'!$M577+'Cost Input'!$N577</f>
        <v>0</v>
      </c>
      <c r="P577" s="29"/>
      <c r="Q577" s="29"/>
      <c r="R577" s="1"/>
      <c r="S577" s="1"/>
      <c r="T577" s="1"/>
      <c r="U577" s="1"/>
      <c r="V577" s="1"/>
      <c r="W577" s="1"/>
      <c r="X577" s="1"/>
      <c r="Y577" s="1"/>
      <c r="Z577" s="1"/>
    </row>
    <row r="578" spans="1:26" ht="14.25" customHeight="1">
      <c r="A578" s="20"/>
      <c r="B578" s="21"/>
      <c r="C578" s="21"/>
      <c r="D578" s="22"/>
      <c r="E578" s="21"/>
      <c r="F578" s="162" t="e" cm="1">
        <f t="array" ref="F578">_xlfn.IFS(D578="Tech Bachelor - Still to be hired",5700,D578="Master - Still to be hired",8000,D578="Master in Eng - Still to be hired",8700,D578="PhD - Still to be hired",10500,D578="Tech Bachelor",5700,D578="Master",8000,D578="Master in Eng",8700,D578="PhD",10500)</f>
        <v>#N/A</v>
      </c>
      <c r="G578" s="23"/>
      <c r="H578" s="24" t="e">
        <f>'Cost Input'!$F578*'Cost Input'!$G578</f>
        <v>#N/A</v>
      </c>
      <c r="I578" s="23"/>
      <c r="J578" s="24" t="e">
        <f>'Cost Input'!$F578*'Cost Input'!$I578</f>
        <v>#N/A</v>
      </c>
      <c r="K578" s="25">
        <f>'Cost Input'!$G578+'Cost Input'!$I578</f>
        <v>0</v>
      </c>
      <c r="L578" s="26" t="e">
        <f>'Cost Input'!$H578+'Cost Input'!$J578</f>
        <v>#N/A</v>
      </c>
      <c r="M578" s="27"/>
      <c r="N578" s="27"/>
      <c r="O578" s="28">
        <f>'Cost Input'!$M578+'Cost Input'!$N578</f>
        <v>0</v>
      </c>
      <c r="P578" s="29"/>
      <c r="Q578" s="29"/>
      <c r="R578" s="1"/>
      <c r="S578" s="1"/>
      <c r="T578" s="1"/>
      <c r="U578" s="1"/>
      <c r="V578" s="1"/>
      <c r="W578" s="1"/>
      <c r="X578" s="1"/>
      <c r="Y578" s="1"/>
      <c r="Z578" s="1"/>
    </row>
    <row r="579" spans="1:26" ht="14.25" customHeight="1">
      <c r="A579" s="20"/>
      <c r="B579" s="21"/>
      <c r="C579" s="21"/>
      <c r="D579" s="22"/>
      <c r="E579" s="21"/>
      <c r="F579" s="162" t="e" cm="1">
        <f t="array" ref="F579">_xlfn.IFS(D579="Tech Bachelor - Still to be hired",5700,D579="Master - Still to be hired",8000,D579="Master in Eng - Still to be hired",8700,D579="PhD - Still to be hired",10500,D579="Tech Bachelor",5700,D579="Master",8000,D579="Master in Eng",8700,D579="PhD",10500)</f>
        <v>#N/A</v>
      </c>
      <c r="G579" s="23"/>
      <c r="H579" s="24" t="e">
        <f>'Cost Input'!$F579*'Cost Input'!$G579</f>
        <v>#N/A</v>
      </c>
      <c r="I579" s="23"/>
      <c r="J579" s="24" t="e">
        <f>'Cost Input'!$F579*'Cost Input'!$I579</f>
        <v>#N/A</v>
      </c>
      <c r="K579" s="25">
        <f>'Cost Input'!$G579+'Cost Input'!$I579</f>
        <v>0</v>
      </c>
      <c r="L579" s="26" t="e">
        <f>'Cost Input'!$H579+'Cost Input'!$J579</f>
        <v>#N/A</v>
      </c>
      <c r="M579" s="27"/>
      <c r="N579" s="27"/>
      <c r="O579" s="28">
        <f>'Cost Input'!$M579+'Cost Input'!$N579</f>
        <v>0</v>
      </c>
      <c r="P579" s="29"/>
      <c r="Q579" s="29"/>
      <c r="R579" s="1"/>
      <c r="S579" s="1"/>
      <c r="T579" s="1"/>
      <c r="U579" s="1"/>
      <c r="V579" s="1"/>
      <c r="W579" s="1"/>
      <c r="X579" s="1"/>
      <c r="Y579" s="1"/>
      <c r="Z579" s="1"/>
    </row>
    <row r="580" spans="1:26" ht="14.25" customHeight="1">
      <c r="A580" s="20"/>
      <c r="B580" s="21"/>
      <c r="C580" s="21"/>
      <c r="D580" s="22"/>
      <c r="E580" s="21"/>
      <c r="F580" s="162" t="e" cm="1">
        <f t="array" ref="F580">_xlfn.IFS(D580="Tech Bachelor - Still to be hired",5700,D580="Master - Still to be hired",8000,D580="Master in Eng - Still to be hired",8700,D580="PhD - Still to be hired",10500,D580="Tech Bachelor",5700,D580="Master",8000,D580="Master in Eng",8700,D580="PhD",10500)</f>
        <v>#N/A</v>
      </c>
      <c r="G580" s="23"/>
      <c r="H580" s="24" t="e">
        <f>'Cost Input'!$F580*'Cost Input'!$G580</f>
        <v>#N/A</v>
      </c>
      <c r="I580" s="23"/>
      <c r="J580" s="24" t="e">
        <f>'Cost Input'!$F580*'Cost Input'!$I580</f>
        <v>#N/A</v>
      </c>
      <c r="K580" s="25">
        <f>'Cost Input'!$G580+'Cost Input'!$I580</f>
        <v>0</v>
      </c>
      <c r="L580" s="26" t="e">
        <f>'Cost Input'!$H580+'Cost Input'!$J580</f>
        <v>#N/A</v>
      </c>
      <c r="M580" s="27"/>
      <c r="N580" s="27"/>
      <c r="O580" s="28">
        <f>'Cost Input'!$M580+'Cost Input'!$N580</f>
        <v>0</v>
      </c>
      <c r="P580" s="29"/>
      <c r="Q580" s="29"/>
      <c r="R580" s="1"/>
      <c r="S580" s="1"/>
      <c r="T580" s="1"/>
      <c r="U580" s="1"/>
      <c r="V580" s="1"/>
      <c r="W580" s="1"/>
      <c r="X580" s="1"/>
      <c r="Y580" s="1"/>
      <c r="Z580" s="1"/>
    </row>
    <row r="581" spans="1:26" ht="14.25" customHeight="1">
      <c r="A581" s="20"/>
      <c r="B581" s="21"/>
      <c r="C581" s="21"/>
      <c r="D581" s="22"/>
      <c r="E581" s="21"/>
      <c r="F581" s="162" t="e" cm="1">
        <f t="array" ref="F581">_xlfn.IFS(D581="Tech Bachelor - Still to be hired",5700,D581="Master - Still to be hired",8000,D581="Master in Eng - Still to be hired",8700,D581="PhD - Still to be hired",10500,D581="Tech Bachelor",5700,D581="Master",8000,D581="Master in Eng",8700,D581="PhD",10500)</f>
        <v>#N/A</v>
      </c>
      <c r="G581" s="23"/>
      <c r="H581" s="24" t="e">
        <f>'Cost Input'!$F581*'Cost Input'!$G581</f>
        <v>#N/A</v>
      </c>
      <c r="I581" s="23"/>
      <c r="J581" s="24" t="e">
        <f>'Cost Input'!$F581*'Cost Input'!$I581</f>
        <v>#N/A</v>
      </c>
      <c r="K581" s="25">
        <f>'Cost Input'!$G581+'Cost Input'!$I581</f>
        <v>0</v>
      </c>
      <c r="L581" s="26" t="e">
        <f>'Cost Input'!$H581+'Cost Input'!$J581</f>
        <v>#N/A</v>
      </c>
      <c r="M581" s="27"/>
      <c r="N581" s="27"/>
      <c r="O581" s="28">
        <f>'Cost Input'!$M581+'Cost Input'!$N581</f>
        <v>0</v>
      </c>
      <c r="P581" s="29"/>
      <c r="Q581" s="29"/>
      <c r="R581" s="1"/>
      <c r="S581" s="1"/>
      <c r="T581" s="1"/>
      <c r="U581" s="1"/>
      <c r="V581" s="1"/>
      <c r="W581" s="1"/>
      <c r="X581" s="1"/>
      <c r="Y581" s="1"/>
      <c r="Z581" s="1"/>
    </row>
    <row r="582" spans="1:26" ht="14.25" customHeight="1">
      <c r="A582" s="20"/>
      <c r="B582" s="21"/>
      <c r="C582" s="21"/>
      <c r="D582" s="22"/>
      <c r="E582" s="21"/>
      <c r="F582" s="162" t="e" cm="1">
        <f t="array" ref="F582">_xlfn.IFS(D582="Tech Bachelor - Still to be hired",5700,D582="Master - Still to be hired",8000,D582="Master in Eng - Still to be hired",8700,D582="PhD - Still to be hired",10500,D582="Tech Bachelor",5700,D582="Master",8000,D582="Master in Eng",8700,D582="PhD",10500)</f>
        <v>#N/A</v>
      </c>
      <c r="G582" s="23"/>
      <c r="H582" s="24" t="e">
        <f>'Cost Input'!$F582*'Cost Input'!$G582</f>
        <v>#N/A</v>
      </c>
      <c r="I582" s="23"/>
      <c r="J582" s="24" t="e">
        <f>'Cost Input'!$F582*'Cost Input'!$I582</f>
        <v>#N/A</v>
      </c>
      <c r="K582" s="25">
        <f>'Cost Input'!$G582+'Cost Input'!$I582</f>
        <v>0</v>
      </c>
      <c r="L582" s="26" t="e">
        <f>'Cost Input'!$H582+'Cost Input'!$J582</f>
        <v>#N/A</v>
      </c>
      <c r="M582" s="27"/>
      <c r="N582" s="27"/>
      <c r="O582" s="28">
        <f>'Cost Input'!$M582+'Cost Input'!$N582</f>
        <v>0</v>
      </c>
      <c r="P582" s="29"/>
      <c r="Q582" s="29"/>
      <c r="R582" s="1"/>
      <c r="S582" s="1"/>
      <c r="T582" s="1"/>
      <c r="U582" s="1"/>
      <c r="V582" s="1"/>
      <c r="W582" s="1"/>
      <c r="X582" s="1"/>
      <c r="Y582" s="1"/>
      <c r="Z582" s="1"/>
    </row>
    <row r="583" spans="1:26" ht="14.25" customHeight="1">
      <c r="A583" s="20"/>
      <c r="B583" s="21"/>
      <c r="C583" s="21"/>
      <c r="D583" s="22"/>
      <c r="E583" s="21"/>
      <c r="F583" s="162" t="e" cm="1">
        <f t="array" ref="F583">_xlfn.IFS(D583="Tech Bachelor - Still to be hired",5700,D583="Master - Still to be hired",8000,D583="Master in Eng - Still to be hired",8700,D583="PhD - Still to be hired",10500,D583="Tech Bachelor",5700,D583="Master",8000,D583="Master in Eng",8700,D583="PhD",10500)</f>
        <v>#N/A</v>
      </c>
      <c r="G583" s="23"/>
      <c r="H583" s="24" t="e">
        <f>'Cost Input'!$F583*'Cost Input'!$G583</f>
        <v>#N/A</v>
      </c>
      <c r="I583" s="23"/>
      <c r="J583" s="24" t="e">
        <f>'Cost Input'!$F583*'Cost Input'!$I583</f>
        <v>#N/A</v>
      </c>
      <c r="K583" s="25">
        <f>'Cost Input'!$G583+'Cost Input'!$I583</f>
        <v>0</v>
      </c>
      <c r="L583" s="26" t="e">
        <f>'Cost Input'!$H583+'Cost Input'!$J583</f>
        <v>#N/A</v>
      </c>
      <c r="M583" s="27"/>
      <c r="N583" s="27"/>
      <c r="O583" s="28">
        <f>'Cost Input'!$M583+'Cost Input'!$N583</f>
        <v>0</v>
      </c>
      <c r="P583" s="29"/>
      <c r="Q583" s="29"/>
      <c r="R583" s="1"/>
      <c r="S583" s="1"/>
      <c r="T583" s="1"/>
      <c r="U583" s="1"/>
      <c r="V583" s="1"/>
      <c r="W583" s="1"/>
      <c r="X583" s="1"/>
      <c r="Y583" s="1"/>
      <c r="Z583" s="1"/>
    </row>
    <row r="584" spans="1:26" ht="14.25" customHeight="1">
      <c r="A584" s="20"/>
      <c r="B584" s="21"/>
      <c r="C584" s="21"/>
      <c r="D584" s="22"/>
      <c r="E584" s="21"/>
      <c r="F584" s="162" t="e" cm="1">
        <f t="array" ref="F584">_xlfn.IFS(D584="Tech Bachelor - Still to be hired",5700,D584="Master - Still to be hired",8000,D584="Master in Eng - Still to be hired",8700,D584="PhD - Still to be hired",10500,D584="Tech Bachelor",5700,D584="Master",8000,D584="Master in Eng",8700,D584="PhD",10500)</f>
        <v>#N/A</v>
      </c>
      <c r="G584" s="23"/>
      <c r="H584" s="24" t="e">
        <f>'Cost Input'!$F584*'Cost Input'!$G584</f>
        <v>#N/A</v>
      </c>
      <c r="I584" s="23"/>
      <c r="J584" s="24" t="e">
        <f>'Cost Input'!$F584*'Cost Input'!$I584</f>
        <v>#N/A</v>
      </c>
      <c r="K584" s="25">
        <f>'Cost Input'!$G584+'Cost Input'!$I584</f>
        <v>0</v>
      </c>
      <c r="L584" s="26" t="e">
        <f>'Cost Input'!$H584+'Cost Input'!$J584</f>
        <v>#N/A</v>
      </c>
      <c r="M584" s="27"/>
      <c r="N584" s="27"/>
      <c r="O584" s="28">
        <f>'Cost Input'!$M584+'Cost Input'!$N584</f>
        <v>0</v>
      </c>
      <c r="P584" s="29"/>
      <c r="Q584" s="29"/>
      <c r="R584" s="1"/>
      <c r="S584" s="1"/>
      <c r="T584" s="1"/>
      <c r="U584" s="1"/>
      <c r="V584" s="1"/>
      <c r="W584" s="1"/>
      <c r="X584" s="1"/>
      <c r="Y584" s="1"/>
      <c r="Z584" s="1"/>
    </row>
    <row r="585" spans="1:26" ht="14.25" customHeight="1">
      <c r="A585" s="20"/>
      <c r="B585" s="21"/>
      <c r="C585" s="21"/>
      <c r="D585" s="22"/>
      <c r="E585" s="21"/>
      <c r="F585" s="162" t="e" cm="1">
        <f t="array" ref="F585">_xlfn.IFS(D585="Tech Bachelor - Still to be hired",5700,D585="Master - Still to be hired",8000,D585="Master in Eng - Still to be hired",8700,D585="PhD - Still to be hired",10500,D585="Tech Bachelor",5700,D585="Master",8000,D585="Master in Eng",8700,D585="PhD",10500)</f>
        <v>#N/A</v>
      </c>
      <c r="G585" s="23"/>
      <c r="H585" s="24" t="e">
        <f>'Cost Input'!$F585*'Cost Input'!$G585</f>
        <v>#N/A</v>
      </c>
      <c r="I585" s="23"/>
      <c r="J585" s="24" t="e">
        <f>'Cost Input'!$F585*'Cost Input'!$I585</f>
        <v>#N/A</v>
      </c>
      <c r="K585" s="25">
        <f>'Cost Input'!$G585+'Cost Input'!$I585</f>
        <v>0</v>
      </c>
      <c r="L585" s="26" t="e">
        <f>'Cost Input'!$H585+'Cost Input'!$J585</f>
        <v>#N/A</v>
      </c>
      <c r="M585" s="27"/>
      <c r="N585" s="27"/>
      <c r="O585" s="28">
        <f>'Cost Input'!$M585+'Cost Input'!$N585</f>
        <v>0</v>
      </c>
      <c r="P585" s="29"/>
      <c r="Q585" s="29"/>
      <c r="R585" s="1"/>
      <c r="S585" s="1"/>
      <c r="T585" s="1"/>
      <c r="U585" s="1"/>
      <c r="V585" s="1"/>
      <c r="W585" s="1"/>
      <c r="X585" s="1"/>
      <c r="Y585" s="1"/>
      <c r="Z585" s="1"/>
    </row>
    <row r="586" spans="1:26" ht="14.25" customHeight="1">
      <c r="A586" s="20"/>
      <c r="B586" s="21"/>
      <c r="C586" s="21"/>
      <c r="D586" s="22"/>
      <c r="E586" s="21"/>
      <c r="F586" s="162" t="e" cm="1">
        <f t="array" ref="F586">_xlfn.IFS(D586="Tech Bachelor - Still to be hired",5700,D586="Master - Still to be hired",8000,D586="Master in Eng - Still to be hired",8700,D586="PhD - Still to be hired",10500,D586="Tech Bachelor",5700,D586="Master",8000,D586="Master in Eng",8700,D586="PhD",10500)</f>
        <v>#N/A</v>
      </c>
      <c r="G586" s="23"/>
      <c r="H586" s="24" t="e">
        <f>'Cost Input'!$F586*'Cost Input'!$G586</f>
        <v>#N/A</v>
      </c>
      <c r="I586" s="23"/>
      <c r="J586" s="24" t="e">
        <f>'Cost Input'!$F586*'Cost Input'!$I586</f>
        <v>#N/A</v>
      </c>
      <c r="K586" s="25">
        <f>'Cost Input'!$G586+'Cost Input'!$I586</f>
        <v>0</v>
      </c>
      <c r="L586" s="26" t="e">
        <f>'Cost Input'!$H586+'Cost Input'!$J586</f>
        <v>#N/A</v>
      </c>
      <c r="M586" s="27"/>
      <c r="N586" s="27"/>
      <c r="O586" s="28">
        <f>'Cost Input'!$M586+'Cost Input'!$N586</f>
        <v>0</v>
      </c>
      <c r="P586" s="29"/>
      <c r="Q586" s="29"/>
      <c r="R586" s="1"/>
      <c r="S586" s="1"/>
      <c r="T586" s="1"/>
      <c r="U586" s="1"/>
      <c r="V586" s="1"/>
      <c r="W586" s="1"/>
      <c r="X586" s="1"/>
      <c r="Y586" s="1"/>
      <c r="Z586" s="1"/>
    </row>
    <row r="587" spans="1:26" ht="14.25" customHeight="1">
      <c r="A587" s="20"/>
      <c r="B587" s="21"/>
      <c r="C587" s="21"/>
      <c r="D587" s="22"/>
      <c r="E587" s="21"/>
      <c r="F587" s="162" t="e" cm="1">
        <f t="array" ref="F587">_xlfn.IFS(D587="Tech Bachelor - Still to be hired",5700,D587="Master - Still to be hired",8000,D587="Master in Eng - Still to be hired",8700,D587="PhD - Still to be hired",10500,D587="Tech Bachelor",5700,D587="Master",8000,D587="Master in Eng",8700,D587="PhD",10500)</f>
        <v>#N/A</v>
      </c>
      <c r="G587" s="23"/>
      <c r="H587" s="24" t="e">
        <f>'Cost Input'!$F587*'Cost Input'!$G587</f>
        <v>#N/A</v>
      </c>
      <c r="I587" s="23"/>
      <c r="J587" s="24" t="e">
        <f>'Cost Input'!$F587*'Cost Input'!$I587</f>
        <v>#N/A</v>
      </c>
      <c r="K587" s="25">
        <f>'Cost Input'!$G587+'Cost Input'!$I587</f>
        <v>0</v>
      </c>
      <c r="L587" s="26" t="e">
        <f>'Cost Input'!$H587+'Cost Input'!$J587</f>
        <v>#N/A</v>
      </c>
      <c r="M587" s="27"/>
      <c r="N587" s="27"/>
      <c r="O587" s="28">
        <f>'Cost Input'!$M587+'Cost Input'!$N587</f>
        <v>0</v>
      </c>
      <c r="P587" s="29"/>
      <c r="Q587" s="29"/>
      <c r="R587" s="1"/>
      <c r="S587" s="1"/>
      <c r="T587" s="1"/>
      <c r="U587" s="1"/>
      <c r="V587" s="1"/>
      <c r="W587" s="1"/>
      <c r="X587" s="1"/>
      <c r="Y587" s="1"/>
      <c r="Z587" s="1"/>
    </row>
    <row r="588" spans="1:26" ht="14.25" customHeight="1">
      <c r="A588" s="20"/>
      <c r="B588" s="21"/>
      <c r="C588" s="21"/>
      <c r="D588" s="22"/>
      <c r="E588" s="21"/>
      <c r="F588" s="162" t="e" cm="1">
        <f t="array" ref="F588">_xlfn.IFS(D588="Tech Bachelor - Still to be hired",5700,D588="Master - Still to be hired",8000,D588="Master in Eng - Still to be hired",8700,D588="PhD - Still to be hired",10500,D588="Tech Bachelor",5700,D588="Master",8000,D588="Master in Eng",8700,D588="PhD",10500)</f>
        <v>#N/A</v>
      </c>
      <c r="G588" s="23"/>
      <c r="H588" s="24" t="e">
        <f>'Cost Input'!$F588*'Cost Input'!$G588</f>
        <v>#N/A</v>
      </c>
      <c r="I588" s="23"/>
      <c r="J588" s="24" t="e">
        <f>'Cost Input'!$F588*'Cost Input'!$I588</f>
        <v>#N/A</v>
      </c>
      <c r="K588" s="25">
        <f>'Cost Input'!$G588+'Cost Input'!$I588</f>
        <v>0</v>
      </c>
      <c r="L588" s="26" t="e">
        <f>'Cost Input'!$H588+'Cost Input'!$J588</f>
        <v>#N/A</v>
      </c>
      <c r="M588" s="27"/>
      <c r="N588" s="27"/>
      <c r="O588" s="28">
        <f>'Cost Input'!$M588+'Cost Input'!$N588</f>
        <v>0</v>
      </c>
      <c r="P588" s="29"/>
      <c r="Q588" s="29"/>
      <c r="R588" s="1"/>
      <c r="S588" s="1"/>
      <c r="T588" s="1"/>
      <c r="U588" s="1"/>
      <c r="V588" s="1"/>
      <c r="W588" s="1"/>
      <c r="X588" s="1"/>
      <c r="Y588" s="1"/>
      <c r="Z588" s="1"/>
    </row>
    <row r="589" spans="1:26" ht="14.25" customHeight="1">
      <c r="A589" s="20"/>
      <c r="B589" s="21"/>
      <c r="C589" s="21"/>
      <c r="D589" s="22"/>
      <c r="E589" s="21"/>
      <c r="F589" s="162" t="e" cm="1">
        <f t="array" ref="F589">_xlfn.IFS(D589="Tech Bachelor - Still to be hired",5700,D589="Master - Still to be hired",8000,D589="Master in Eng - Still to be hired",8700,D589="PhD - Still to be hired",10500,D589="Tech Bachelor",5700,D589="Master",8000,D589="Master in Eng",8700,D589="PhD",10500)</f>
        <v>#N/A</v>
      </c>
      <c r="G589" s="23"/>
      <c r="H589" s="24" t="e">
        <f>'Cost Input'!$F589*'Cost Input'!$G589</f>
        <v>#N/A</v>
      </c>
      <c r="I589" s="23"/>
      <c r="J589" s="24" t="e">
        <f>'Cost Input'!$F589*'Cost Input'!$I589</f>
        <v>#N/A</v>
      </c>
      <c r="K589" s="25">
        <f>'Cost Input'!$G589+'Cost Input'!$I589</f>
        <v>0</v>
      </c>
      <c r="L589" s="26" t="e">
        <f>'Cost Input'!$H589+'Cost Input'!$J589</f>
        <v>#N/A</v>
      </c>
      <c r="M589" s="27"/>
      <c r="N589" s="27"/>
      <c r="O589" s="28">
        <f>'Cost Input'!$M589+'Cost Input'!$N589</f>
        <v>0</v>
      </c>
      <c r="P589" s="29"/>
      <c r="Q589" s="29"/>
      <c r="R589" s="1"/>
      <c r="S589" s="1"/>
      <c r="T589" s="1"/>
      <c r="U589" s="1"/>
      <c r="V589" s="1"/>
      <c r="W589" s="1"/>
      <c r="X589" s="1"/>
      <c r="Y589" s="1"/>
      <c r="Z589" s="1"/>
    </row>
    <row r="590" spans="1:26" ht="14.25" customHeight="1">
      <c r="A590" s="20"/>
      <c r="B590" s="21"/>
      <c r="C590" s="21"/>
      <c r="D590" s="22"/>
      <c r="E590" s="21"/>
      <c r="F590" s="162" t="e" cm="1">
        <f t="array" ref="F590">_xlfn.IFS(D590="Tech Bachelor - Still to be hired",5700,D590="Master - Still to be hired",8000,D590="Master in Eng - Still to be hired",8700,D590="PhD - Still to be hired",10500,D590="Tech Bachelor",5700,D590="Master",8000,D590="Master in Eng",8700,D590="PhD",10500)</f>
        <v>#N/A</v>
      </c>
      <c r="G590" s="23"/>
      <c r="H590" s="24" t="e">
        <f>'Cost Input'!$F590*'Cost Input'!$G590</f>
        <v>#N/A</v>
      </c>
      <c r="I590" s="23"/>
      <c r="J590" s="24" t="e">
        <f>'Cost Input'!$F590*'Cost Input'!$I590</f>
        <v>#N/A</v>
      </c>
      <c r="K590" s="25">
        <f>'Cost Input'!$G590+'Cost Input'!$I590</f>
        <v>0</v>
      </c>
      <c r="L590" s="26" t="e">
        <f>'Cost Input'!$H590+'Cost Input'!$J590</f>
        <v>#N/A</v>
      </c>
      <c r="M590" s="27"/>
      <c r="N590" s="27"/>
      <c r="O590" s="28">
        <f>'Cost Input'!$M590+'Cost Input'!$N590</f>
        <v>0</v>
      </c>
      <c r="P590" s="29"/>
      <c r="Q590" s="29"/>
      <c r="R590" s="1"/>
      <c r="S590" s="1"/>
      <c r="T590" s="1"/>
      <c r="U590" s="1"/>
      <c r="V590" s="1"/>
      <c r="W590" s="1"/>
      <c r="X590" s="1"/>
      <c r="Y590" s="1"/>
      <c r="Z590" s="1"/>
    </row>
    <row r="591" spans="1:26" ht="14.25" customHeight="1">
      <c r="A591" s="20"/>
      <c r="B591" s="21"/>
      <c r="C591" s="21"/>
      <c r="D591" s="22"/>
      <c r="E591" s="21"/>
      <c r="F591" s="162" t="e" cm="1">
        <f t="array" ref="F591">_xlfn.IFS(D591="Tech Bachelor - Still to be hired",5700,D591="Master - Still to be hired",8000,D591="Master in Eng - Still to be hired",8700,D591="PhD - Still to be hired",10500,D591="Tech Bachelor",5700,D591="Master",8000,D591="Master in Eng",8700,D591="PhD",10500)</f>
        <v>#N/A</v>
      </c>
      <c r="G591" s="23"/>
      <c r="H591" s="24" t="e">
        <f>'Cost Input'!$F591*'Cost Input'!$G591</f>
        <v>#N/A</v>
      </c>
      <c r="I591" s="23"/>
      <c r="J591" s="24" t="e">
        <f>'Cost Input'!$F591*'Cost Input'!$I591</f>
        <v>#N/A</v>
      </c>
      <c r="K591" s="25">
        <f>'Cost Input'!$G591+'Cost Input'!$I591</f>
        <v>0</v>
      </c>
      <c r="L591" s="26" t="e">
        <f>'Cost Input'!$H591+'Cost Input'!$J591</f>
        <v>#N/A</v>
      </c>
      <c r="M591" s="27"/>
      <c r="N591" s="27"/>
      <c r="O591" s="28">
        <f>'Cost Input'!$M591+'Cost Input'!$N591</f>
        <v>0</v>
      </c>
      <c r="P591" s="29"/>
      <c r="Q591" s="29"/>
      <c r="R591" s="1"/>
      <c r="S591" s="1"/>
      <c r="T591" s="1"/>
      <c r="U591" s="1"/>
      <c r="V591" s="1"/>
      <c r="W591" s="1"/>
      <c r="X591" s="1"/>
      <c r="Y591" s="1"/>
      <c r="Z591" s="1"/>
    </row>
    <row r="592" spans="1:26" ht="14.25" customHeight="1">
      <c r="A592" s="20"/>
      <c r="B592" s="21"/>
      <c r="C592" s="21"/>
      <c r="D592" s="22"/>
      <c r="E592" s="21"/>
      <c r="F592" s="162" t="e" cm="1">
        <f t="array" ref="F592">_xlfn.IFS(D592="Tech Bachelor - Still to be hired",5700,D592="Master - Still to be hired",8000,D592="Master in Eng - Still to be hired",8700,D592="PhD - Still to be hired",10500,D592="Tech Bachelor",5700,D592="Master",8000,D592="Master in Eng",8700,D592="PhD",10500)</f>
        <v>#N/A</v>
      </c>
      <c r="G592" s="23"/>
      <c r="H592" s="24" t="e">
        <f>'Cost Input'!$F592*'Cost Input'!$G592</f>
        <v>#N/A</v>
      </c>
      <c r="I592" s="23"/>
      <c r="J592" s="24" t="e">
        <f>'Cost Input'!$F592*'Cost Input'!$I592</f>
        <v>#N/A</v>
      </c>
      <c r="K592" s="25">
        <f>'Cost Input'!$G592+'Cost Input'!$I592</f>
        <v>0</v>
      </c>
      <c r="L592" s="26" t="e">
        <f>'Cost Input'!$H592+'Cost Input'!$J592</f>
        <v>#N/A</v>
      </c>
      <c r="M592" s="27"/>
      <c r="N592" s="27"/>
      <c r="O592" s="28">
        <f>'Cost Input'!$M592+'Cost Input'!$N592</f>
        <v>0</v>
      </c>
      <c r="P592" s="29"/>
      <c r="Q592" s="29"/>
      <c r="R592" s="1"/>
      <c r="S592" s="1"/>
      <c r="T592" s="1"/>
      <c r="U592" s="1"/>
      <c r="V592" s="1"/>
      <c r="W592" s="1"/>
      <c r="X592" s="1"/>
      <c r="Y592" s="1"/>
      <c r="Z592" s="1"/>
    </row>
    <row r="593" spans="1:26" ht="14.25" customHeight="1">
      <c r="A593" s="20"/>
      <c r="B593" s="21"/>
      <c r="C593" s="21"/>
      <c r="D593" s="22"/>
      <c r="E593" s="21"/>
      <c r="F593" s="162" t="e" cm="1">
        <f t="array" ref="F593">_xlfn.IFS(D593="Tech Bachelor - Still to be hired",5700,D593="Master - Still to be hired",8000,D593="Master in Eng - Still to be hired",8700,D593="PhD - Still to be hired",10500,D593="Tech Bachelor",5700,D593="Master",8000,D593="Master in Eng",8700,D593="PhD",10500)</f>
        <v>#N/A</v>
      </c>
      <c r="G593" s="23"/>
      <c r="H593" s="24" t="e">
        <f>'Cost Input'!$F593*'Cost Input'!$G593</f>
        <v>#N/A</v>
      </c>
      <c r="I593" s="23"/>
      <c r="J593" s="24" t="e">
        <f>'Cost Input'!$F593*'Cost Input'!$I593</f>
        <v>#N/A</v>
      </c>
      <c r="K593" s="25">
        <f>'Cost Input'!$G593+'Cost Input'!$I593</f>
        <v>0</v>
      </c>
      <c r="L593" s="26" t="e">
        <f>'Cost Input'!$H593+'Cost Input'!$J593</f>
        <v>#N/A</v>
      </c>
      <c r="M593" s="27"/>
      <c r="N593" s="27"/>
      <c r="O593" s="28">
        <f>'Cost Input'!$M593+'Cost Input'!$N593</f>
        <v>0</v>
      </c>
      <c r="P593" s="29"/>
      <c r="Q593" s="29"/>
      <c r="R593" s="1"/>
      <c r="S593" s="1"/>
      <c r="T593" s="1"/>
      <c r="U593" s="1"/>
      <c r="V593" s="1"/>
      <c r="W593" s="1"/>
      <c r="X593" s="1"/>
      <c r="Y593" s="1"/>
      <c r="Z593" s="1"/>
    </row>
    <row r="594" spans="1:26" ht="14.25" customHeight="1">
      <c r="A594" s="20"/>
      <c r="B594" s="21"/>
      <c r="C594" s="21"/>
      <c r="D594" s="22"/>
      <c r="E594" s="21"/>
      <c r="F594" s="162" t="e" cm="1">
        <f t="array" ref="F594">_xlfn.IFS(D594="Tech Bachelor - Still to be hired",5700,D594="Master - Still to be hired",8000,D594="Master in Eng - Still to be hired",8700,D594="PhD - Still to be hired",10500,D594="Tech Bachelor",5700,D594="Master",8000,D594="Master in Eng",8700,D594="PhD",10500)</f>
        <v>#N/A</v>
      </c>
      <c r="G594" s="23"/>
      <c r="H594" s="24" t="e">
        <f>'Cost Input'!$F594*'Cost Input'!$G594</f>
        <v>#N/A</v>
      </c>
      <c r="I594" s="23"/>
      <c r="J594" s="24" t="e">
        <f>'Cost Input'!$F594*'Cost Input'!$I594</f>
        <v>#N/A</v>
      </c>
      <c r="K594" s="25">
        <f>'Cost Input'!$G594+'Cost Input'!$I594</f>
        <v>0</v>
      </c>
      <c r="L594" s="26" t="e">
        <f>'Cost Input'!$H594+'Cost Input'!$J594</f>
        <v>#N/A</v>
      </c>
      <c r="M594" s="27"/>
      <c r="N594" s="27"/>
      <c r="O594" s="28">
        <f>'Cost Input'!$M594+'Cost Input'!$N594</f>
        <v>0</v>
      </c>
      <c r="P594" s="29"/>
      <c r="Q594" s="29"/>
      <c r="R594" s="1"/>
      <c r="S594" s="1"/>
      <c r="T594" s="1"/>
      <c r="U594" s="1"/>
      <c r="V594" s="1"/>
      <c r="W594" s="1"/>
      <c r="X594" s="1"/>
      <c r="Y594" s="1"/>
      <c r="Z594" s="1"/>
    </row>
    <row r="595" spans="1:26" ht="14.25" customHeight="1">
      <c r="A595" s="20"/>
      <c r="B595" s="21"/>
      <c r="C595" s="21"/>
      <c r="D595" s="22"/>
      <c r="E595" s="21"/>
      <c r="F595" s="162" t="e" cm="1">
        <f t="array" ref="F595">_xlfn.IFS(D595="Tech Bachelor - Still to be hired",5700,D595="Master - Still to be hired",8000,D595="Master in Eng - Still to be hired",8700,D595="PhD - Still to be hired",10500,D595="Tech Bachelor",5700,D595="Master",8000,D595="Master in Eng",8700,D595="PhD",10500)</f>
        <v>#N/A</v>
      </c>
      <c r="G595" s="23"/>
      <c r="H595" s="24" t="e">
        <f>'Cost Input'!$F595*'Cost Input'!$G595</f>
        <v>#N/A</v>
      </c>
      <c r="I595" s="23"/>
      <c r="J595" s="24" t="e">
        <f>'Cost Input'!$F595*'Cost Input'!$I595</f>
        <v>#N/A</v>
      </c>
      <c r="K595" s="25">
        <f>'Cost Input'!$G595+'Cost Input'!$I595</f>
        <v>0</v>
      </c>
      <c r="L595" s="26" t="e">
        <f>'Cost Input'!$H595+'Cost Input'!$J595</f>
        <v>#N/A</v>
      </c>
      <c r="M595" s="27"/>
      <c r="N595" s="27"/>
      <c r="O595" s="28">
        <f>'Cost Input'!$M595+'Cost Input'!$N595</f>
        <v>0</v>
      </c>
      <c r="P595" s="29"/>
      <c r="Q595" s="29"/>
      <c r="R595" s="1"/>
      <c r="S595" s="1"/>
      <c r="T595" s="1"/>
      <c r="U595" s="1"/>
      <c r="V595" s="1"/>
      <c r="W595" s="1"/>
      <c r="X595" s="1"/>
      <c r="Y595" s="1"/>
      <c r="Z595" s="1"/>
    </row>
    <row r="596" spans="1:26" ht="14.25" customHeight="1">
      <c r="A596" s="20"/>
      <c r="B596" s="21"/>
      <c r="C596" s="21"/>
      <c r="D596" s="22"/>
      <c r="E596" s="21"/>
      <c r="F596" s="162" t="e" cm="1">
        <f t="array" ref="F596">_xlfn.IFS(D596="Tech Bachelor - Still to be hired",5700,D596="Master - Still to be hired",8000,D596="Master in Eng - Still to be hired",8700,D596="PhD - Still to be hired",10500,D596="Tech Bachelor",5700,D596="Master",8000,D596="Master in Eng",8700,D596="PhD",10500)</f>
        <v>#N/A</v>
      </c>
      <c r="G596" s="23"/>
      <c r="H596" s="24" t="e">
        <f>'Cost Input'!$F596*'Cost Input'!$G596</f>
        <v>#N/A</v>
      </c>
      <c r="I596" s="23"/>
      <c r="J596" s="24" t="e">
        <f>'Cost Input'!$F596*'Cost Input'!$I596</f>
        <v>#N/A</v>
      </c>
      <c r="K596" s="25">
        <f>'Cost Input'!$G596+'Cost Input'!$I596</f>
        <v>0</v>
      </c>
      <c r="L596" s="26" t="e">
        <f>'Cost Input'!$H596+'Cost Input'!$J596</f>
        <v>#N/A</v>
      </c>
      <c r="M596" s="27"/>
      <c r="N596" s="27"/>
      <c r="O596" s="28">
        <f>'Cost Input'!$M596+'Cost Input'!$N596</f>
        <v>0</v>
      </c>
      <c r="P596" s="29"/>
      <c r="Q596" s="29"/>
      <c r="R596" s="1"/>
      <c r="S596" s="1"/>
      <c r="T596" s="1"/>
      <c r="U596" s="1"/>
      <c r="V596" s="1"/>
      <c r="W596" s="1"/>
      <c r="X596" s="1"/>
      <c r="Y596" s="1"/>
      <c r="Z596" s="1"/>
    </row>
    <row r="597" spans="1:26" ht="14.25" customHeight="1">
      <c r="A597" s="20"/>
      <c r="B597" s="21"/>
      <c r="C597" s="21"/>
      <c r="D597" s="22"/>
      <c r="E597" s="21"/>
      <c r="F597" s="162" t="e" cm="1">
        <f t="array" ref="F597">_xlfn.IFS(D597="Tech Bachelor - Still to be hired",5700,D597="Master - Still to be hired",8000,D597="Master in Eng - Still to be hired",8700,D597="PhD - Still to be hired",10500,D597="Tech Bachelor",5700,D597="Master",8000,D597="Master in Eng",8700,D597="PhD",10500)</f>
        <v>#N/A</v>
      </c>
      <c r="G597" s="23"/>
      <c r="H597" s="24" t="e">
        <f>'Cost Input'!$F597*'Cost Input'!$G597</f>
        <v>#N/A</v>
      </c>
      <c r="I597" s="23"/>
      <c r="J597" s="24" t="e">
        <f>'Cost Input'!$F597*'Cost Input'!$I597</f>
        <v>#N/A</v>
      </c>
      <c r="K597" s="25">
        <f>'Cost Input'!$G597+'Cost Input'!$I597</f>
        <v>0</v>
      </c>
      <c r="L597" s="26" t="e">
        <f>'Cost Input'!$H597+'Cost Input'!$J597</f>
        <v>#N/A</v>
      </c>
      <c r="M597" s="27"/>
      <c r="N597" s="27"/>
      <c r="O597" s="28">
        <f>'Cost Input'!$M597+'Cost Input'!$N597</f>
        <v>0</v>
      </c>
      <c r="P597" s="29"/>
      <c r="Q597" s="29"/>
      <c r="R597" s="1"/>
      <c r="S597" s="1"/>
      <c r="T597" s="1"/>
      <c r="U597" s="1"/>
      <c r="V597" s="1"/>
      <c r="W597" s="1"/>
      <c r="X597" s="1"/>
      <c r="Y597" s="1"/>
      <c r="Z597" s="1"/>
    </row>
    <row r="598" spans="1:26" ht="14.25" customHeight="1">
      <c r="A598" s="20"/>
      <c r="B598" s="21"/>
      <c r="C598" s="21"/>
      <c r="D598" s="22"/>
      <c r="E598" s="21"/>
      <c r="F598" s="162" t="e" cm="1">
        <f t="array" ref="F598">_xlfn.IFS(D598="Tech Bachelor - Still to be hired",5700,D598="Master - Still to be hired",8000,D598="Master in Eng - Still to be hired",8700,D598="PhD - Still to be hired",10500,D598="Tech Bachelor",5700,D598="Master",8000,D598="Master in Eng",8700,D598="PhD",10500)</f>
        <v>#N/A</v>
      </c>
      <c r="G598" s="23"/>
      <c r="H598" s="24" t="e">
        <f>'Cost Input'!$F598*'Cost Input'!$G598</f>
        <v>#N/A</v>
      </c>
      <c r="I598" s="23"/>
      <c r="J598" s="24" t="e">
        <f>'Cost Input'!$F598*'Cost Input'!$I598</f>
        <v>#N/A</v>
      </c>
      <c r="K598" s="25">
        <f>'Cost Input'!$G598+'Cost Input'!$I598</f>
        <v>0</v>
      </c>
      <c r="L598" s="26" t="e">
        <f>'Cost Input'!$H598+'Cost Input'!$J598</f>
        <v>#N/A</v>
      </c>
      <c r="M598" s="27"/>
      <c r="N598" s="27"/>
      <c r="O598" s="28">
        <f>'Cost Input'!$M598+'Cost Input'!$N598</f>
        <v>0</v>
      </c>
      <c r="P598" s="29"/>
      <c r="Q598" s="29"/>
      <c r="R598" s="1"/>
      <c r="S598" s="1"/>
      <c r="T598" s="1"/>
      <c r="U598" s="1"/>
      <c r="V598" s="1"/>
      <c r="W598" s="1"/>
      <c r="X598" s="1"/>
      <c r="Y598" s="1"/>
      <c r="Z598" s="1"/>
    </row>
    <row r="599" spans="1:26" ht="14.25" customHeight="1">
      <c r="A599" s="20"/>
      <c r="B599" s="21"/>
      <c r="C599" s="21"/>
      <c r="D599" s="22"/>
      <c r="E599" s="21"/>
      <c r="F599" s="162" t="e" cm="1">
        <f t="array" ref="F599">_xlfn.IFS(D599="Tech Bachelor - Still to be hired",5700,D599="Master - Still to be hired",8000,D599="Master in Eng - Still to be hired",8700,D599="PhD - Still to be hired",10500,D599="Tech Bachelor",5700,D599="Master",8000,D599="Master in Eng",8700,D599="PhD",10500)</f>
        <v>#N/A</v>
      </c>
      <c r="G599" s="23"/>
      <c r="H599" s="24" t="e">
        <f>'Cost Input'!$F599*'Cost Input'!$G599</f>
        <v>#N/A</v>
      </c>
      <c r="I599" s="23"/>
      <c r="J599" s="24" t="e">
        <f>'Cost Input'!$F599*'Cost Input'!$I599</f>
        <v>#N/A</v>
      </c>
      <c r="K599" s="25">
        <f>'Cost Input'!$G599+'Cost Input'!$I599</f>
        <v>0</v>
      </c>
      <c r="L599" s="26" t="e">
        <f>'Cost Input'!$H599+'Cost Input'!$J599</f>
        <v>#N/A</v>
      </c>
      <c r="M599" s="27"/>
      <c r="N599" s="27"/>
      <c r="O599" s="28">
        <f>'Cost Input'!$M599+'Cost Input'!$N599</f>
        <v>0</v>
      </c>
      <c r="P599" s="29"/>
      <c r="Q599" s="29"/>
      <c r="R599" s="1"/>
      <c r="S599" s="1"/>
      <c r="T599" s="1"/>
      <c r="U599" s="1"/>
      <c r="V599" s="1"/>
      <c r="W599" s="1"/>
      <c r="X599" s="1"/>
      <c r="Y599" s="1"/>
      <c r="Z599" s="1"/>
    </row>
    <row r="600" spans="1:26" ht="14.25" customHeight="1">
      <c r="A600" s="20"/>
      <c r="B600" s="21"/>
      <c r="C600" s="21"/>
      <c r="D600" s="22"/>
      <c r="E600" s="21"/>
      <c r="F600" s="162" t="e" cm="1">
        <f t="array" ref="F600">_xlfn.IFS(D600="Tech Bachelor - Still to be hired",5700,D600="Master - Still to be hired",8000,D600="Master in Eng - Still to be hired",8700,D600="PhD - Still to be hired",10500,D600="Tech Bachelor",5700,D600="Master",8000,D600="Master in Eng",8700,D600="PhD",10500)</f>
        <v>#N/A</v>
      </c>
      <c r="G600" s="23"/>
      <c r="H600" s="24" t="e">
        <f>'Cost Input'!$F600*'Cost Input'!$G600</f>
        <v>#N/A</v>
      </c>
      <c r="I600" s="23"/>
      <c r="J600" s="24" t="e">
        <f>'Cost Input'!$F600*'Cost Input'!$I600</f>
        <v>#N/A</v>
      </c>
      <c r="K600" s="25">
        <f>'Cost Input'!$G600+'Cost Input'!$I600</f>
        <v>0</v>
      </c>
      <c r="L600" s="26" t="e">
        <f>'Cost Input'!$H600+'Cost Input'!$J600</f>
        <v>#N/A</v>
      </c>
      <c r="M600" s="27"/>
      <c r="N600" s="27"/>
      <c r="O600" s="28">
        <f>'Cost Input'!$M600+'Cost Input'!$N600</f>
        <v>0</v>
      </c>
      <c r="P600" s="29"/>
      <c r="Q600" s="29"/>
      <c r="R600" s="1"/>
      <c r="S600" s="1"/>
      <c r="T600" s="1"/>
      <c r="U600" s="1"/>
      <c r="V600" s="1"/>
      <c r="W600" s="1"/>
      <c r="X600" s="1"/>
      <c r="Y600" s="1"/>
      <c r="Z600" s="1"/>
    </row>
    <row r="601" spans="1:26" ht="14.25" customHeight="1">
      <c r="A601" s="20"/>
      <c r="B601" s="21"/>
      <c r="C601" s="21"/>
      <c r="D601" s="22"/>
      <c r="E601" s="21"/>
      <c r="F601" s="162" t="e" cm="1">
        <f t="array" ref="F601">_xlfn.IFS(D601="Tech Bachelor - Still to be hired",5700,D601="Master - Still to be hired",8000,D601="Master in Eng - Still to be hired",8700,D601="PhD - Still to be hired",10500,D601="Tech Bachelor",5700,D601="Master",8000,D601="Master in Eng",8700,D601="PhD",10500)</f>
        <v>#N/A</v>
      </c>
      <c r="G601" s="23"/>
      <c r="H601" s="24" t="e">
        <f>'Cost Input'!$F601*'Cost Input'!$G601</f>
        <v>#N/A</v>
      </c>
      <c r="I601" s="23"/>
      <c r="J601" s="24" t="e">
        <f>'Cost Input'!$F601*'Cost Input'!$I601</f>
        <v>#N/A</v>
      </c>
      <c r="K601" s="25">
        <f>'Cost Input'!$G601+'Cost Input'!$I601</f>
        <v>0</v>
      </c>
      <c r="L601" s="26" t="e">
        <f>'Cost Input'!$H601+'Cost Input'!$J601</f>
        <v>#N/A</v>
      </c>
      <c r="M601" s="27"/>
      <c r="N601" s="27"/>
      <c r="O601" s="28">
        <f>'Cost Input'!$M601+'Cost Input'!$N601</f>
        <v>0</v>
      </c>
      <c r="P601" s="29"/>
      <c r="Q601" s="29"/>
      <c r="R601" s="1"/>
      <c r="S601" s="1"/>
      <c r="T601" s="1"/>
      <c r="U601" s="1"/>
      <c r="V601" s="1"/>
      <c r="W601" s="1"/>
      <c r="X601" s="1"/>
      <c r="Y601" s="1"/>
      <c r="Z601" s="1"/>
    </row>
    <row r="602" spans="1:26" ht="14.25" customHeight="1">
      <c r="A602" s="20"/>
      <c r="B602" s="21"/>
      <c r="C602" s="21"/>
      <c r="D602" s="22"/>
      <c r="E602" s="21"/>
      <c r="F602" s="162" t="e" cm="1">
        <f t="array" ref="F602">_xlfn.IFS(D602="Tech Bachelor - Still to be hired",5700,D602="Master - Still to be hired",8000,D602="Master in Eng - Still to be hired",8700,D602="PhD - Still to be hired",10500,D602="Tech Bachelor",5700,D602="Master",8000,D602="Master in Eng",8700,D602="PhD",10500)</f>
        <v>#N/A</v>
      </c>
      <c r="G602" s="23"/>
      <c r="H602" s="24" t="e">
        <f>'Cost Input'!$F602*'Cost Input'!$G602</f>
        <v>#N/A</v>
      </c>
      <c r="I602" s="23"/>
      <c r="J602" s="24" t="e">
        <f>'Cost Input'!$F602*'Cost Input'!$I602</f>
        <v>#N/A</v>
      </c>
      <c r="K602" s="25">
        <f>'Cost Input'!$G602+'Cost Input'!$I602</f>
        <v>0</v>
      </c>
      <c r="L602" s="26" t="e">
        <f>'Cost Input'!$H602+'Cost Input'!$J602</f>
        <v>#N/A</v>
      </c>
      <c r="M602" s="27"/>
      <c r="N602" s="27"/>
      <c r="O602" s="28">
        <f>'Cost Input'!$M602+'Cost Input'!$N602</f>
        <v>0</v>
      </c>
      <c r="P602" s="29"/>
      <c r="Q602" s="29"/>
      <c r="R602" s="1"/>
      <c r="S602" s="1"/>
      <c r="T602" s="1"/>
      <c r="U602" s="1"/>
      <c r="V602" s="1"/>
      <c r="W602" s="1"/>
      <c r="X602" s="1"/>
      <c r="Y602" s="1"/>
      <c r="Z602" s="1"/>
    </row>
    <row r="603" spans="1:26" ht="14.25" customHeight="1">
      <c r="A603" s="20"/>
      <c r="B603" s="21"/>
      <c r="C603" s="21"/>
      <c r="D603" s="22"/>
      <c r="E603" s="21"/>
      <c r="F603" s="162" t="e" cm="1">
        <f t="array" ref="F603">_xlfn.IFS(D603="Tech Bachelor - Still to be hired",5700,D603="Master - Still to be hired",8000,D603="Master in Eng - Still to be hired",8700,D603="PhD - Still to be hired",10500,D603="Tech Bachelor",5700,D603="Master",8000,D603="Master in Eng",8700,D603="PhD",10500)</f>
        <v>#N/A</v>
      </c>
      <c r="G603" s="23"/>
      <c r="H603" s="24" t="e">
        <f>'Cost Input'!$F603*'Cost Input'!$G603</f>
        <v>#N/A</v>
      </c>
      <c r="I603" s="23"/>
      <c r="J603" s="24" t="e">
        <f>'Cost Input'!$F603*'Cost Input'!$I603</f>
        <v>#N/A</v>
      </c>
      <c r="K603" s="25">
        <f>'Cost Input'!$G603+'Cost Input'!$I603</f>
        <v>0</v>
      </c>
      <c r="L603" s="26" t="e">
        <f>'Cost Input'!$H603+'Cost Input'!$J603</f>
        <v>#N/A</v>
      </c>
      <c r="M603" s="27"/>
      <c r="N603" s="27"/>
      <c r="O603" s="28">
        <f>'Cost Input'!$M603+'Cost Input'!$N603</f>
        <v>0</v>
      </c>
      <c r="P603" s="29"/>
      <c r="Q603" s="29"/>
      <c r="R603" s="1"/>
      <c r="S603" s="1"/>
      <c r="T603" s="1"/>
      <c r="U603" s="1"/>
      <c r="V603" s="1"/>
      <c r="W603" s="1"/>
      <c r="X603" s="1"/>
      <c r="Y603" s="1"/>
      <c r="Z603" s="1"/>
    </row>
    <row r="604" spans="1:26" ht="14.25" customHeight="1">
      <c r="A604" s="20"/>
      <c r="B604" s="21"/>
      <c r="C604" s="21"/>
      <c r="D604" s="22"/>
      <c r="E604" s="21"/>
      <c r="F604" s="162" t="e" cm="1">
        <f t="array" ref="F604">_xlfn.IFS(D604="Tech Bachelor - Still to be hired",5700,D604="Master - Still to be hired",8000,D604="Master in Eng - Still to be hired",8700,D604="PhD - Still to be hired",10500,D604="Tech Bachelor",5700,D604="Master",8000,D604="Master in Eng",8700,D604="PhD",10500)</f>
        <v>#N/A</v>
      </c>
      <c r="G604" s="23"/>
      <c r="H604" s="24" t="e">
        <f>'Cost Input'!$F604*'Cost Input'!$G604</f>
        <v>#N/A</v>
      </c>
      <c r="I604" s="23"/>
      <c r="J604" s="24" t="e">
        <f>'Cost Input'!$F604*'Cost Input'!$I604</f>
        <v>#N/A</v>
      </c>
      <c r="K604" s="25">
        <f>'Cost Input'!$G604+'Cost Input'!$I604</f>
        <v>0</v>
      </c>
      <c r="L604" s="26" t="e">
        <f>'Cost Input'!$H604+'Cost Input'!$J604</f>
        <v>#N/A</v>
      </c>
      <c r="M604" s="27"/>
      <c r="N604" s="27"/>
      <c r="O604" s="28">
        <f>'Cost Input'!$M604+'Cost Input'!$N604</f>
        <v>0</v>
      </c>
      <c r="P604" s="29"/>
      <c r="Q604" s="29"/>
      <c r="R604" s="1"/>
      <c r="S604" s="1"/>
      <c r="T604" s="1"/>
      <c r="U604" s="1"/>
      <c r="V604" s="1"/>
      <c r="W604" s="1"/>
      <c r="X604" s="1"/>
      <c r="Y604" s="1"/>
      <c r="Z604" s="1"/>
    </row>
    <row r="605" spans="1:26" ht="14.25" customHeight="1">
      <c r="A605" s="20"/>
      <c r="B605" s="21"/>
      <c r="C605" s="21"/>
      <c r="D605" s="22"/>
      <c r="E605" s="21"/>
      <c r="F605" s="162" t="e" cm="1">
        <f t="array" ref="F605">_xlfn.IFS(D605="Tech Bachelor - Still to be hired",5700,D605="Master - Still to be hired",8000,D605="Master in Eng - Still to be hired",8700,D605="PhD - Still to be hired",10500,D605="Tech Bachelor",5700,D605="Master",8000,D605="Master in Eng",8700,D605="PhD",10500)</f>
        <v>#N/A</v>
      </c>
      <c r="G605" s="23"/>
      <c r="H605" s="24" t="e">
        <f>'Cost Input'!$F605*'Cost Input'!$G605</f>
        <v>#N/A</v>
      </c>
      <c r="I605" s="23"/>
      <c r="J605" s="24" t="e">
        <f>'Cost Input'!$F605*'Cost Input'!$I605</f>
        <v>#N/A</v>
      </c>
      <c r="K605" s="25">
        <f>'Cost Input'!$G605+'Cost Input'!$I605</f>
        <v>0</v>
      </c>
      <c r="L605" s="26" t="e">
        <f>'Cost Input'!$H605+'Cost Input'!$J605</f>
        <v>#N/A</v>
      </c>
      <c r="M605" s="27"/>
      <c r="N605" s="27"/>
      <c r="O605" s="28">
        <f>'Cost Input'!$M605+'Cost Input'!$N605</f>
        <v>0</v>
      </c>
      <c r="P605" s="29"/>
      <c r="Q605" s="29"/>
      <c r="R605" s="1"/>
      <c r="S605" s="1"/>
      <c r="T605" s="1"/>
      <c r="U605" s="1"/>
      <c r="V605" s="1"/>
      <c r="W605" s="1"/>
      <c r="X605" s="1"/>
      <c r="Y605" s="1"/>
      <c r="Z605" s="1"/>
    </row>
    <row r="606" spans="1:26" ht="14.25" customHeight="1">
      <c r="A606" s="20"/>
      <c r="B606" s="21"/>
      <c r="C606" s="21"/>
      <c r="D606" s="22"/>
      <c r="E606" s="21"/>
      <c r="F606" s="162" t="e" cm="1">
        <f t="array" ref="F606">_xlfn.IFS(D606="Tech Bachelor - Still to be hired",5700,D606="Master - Still to be hired",8000,D606="Master in Eng - Still to be hired",8700,D606="PhD - Still to be hired",10500,D606="Tech Bachelor",5700,D606="Master",8000,D606="Master in Eng",8700,D606="PhD",10500)</f>
        <v>#N/A</v>
      </c>
      <c r="G606" s="23"/>
      <c r="H606" s="24" t="e">
        <f>'Cost Input'!$F606*'Cost Input'!$G606</f>
        <v>#N/A</v>
      </c>
      <c r="I606" s="23"/>
      <c r="J606" s="24" t="e">
        <f>'Cost Input'!$F606*'Cost Input'!$I606</f>
        <v>#N/A</v>
      </c>
      <c r="K606" s="25">
        <f>'Cost Input'!$G606+'Cost Input'!$I606</f>
        <v>0</v>
      </c>
      <c r="L606" s="26" t="e">
        <f>'Cost Input'!$H606+'Cost Input'!$J606</f>
        <v>#N/A</v>
      </c>
      <c r="M606" s="27"/>
      <c r="N606" s="27"/>
      <c r="O606" s="28">
        <f>'Cost Input'!$M606+'Cost Input'!$N606</f>
        <v>0</v>
      </c>
      <c r="P606" s="29"/>
      <c r="Q606" s="29"/>
      <c r="R606" s="1"/>
      <c r="S606" s="1"/>
      <c r="T606" s="1"/>
      <c r="U606" s="1"/>
      <c r="V606" s="1"/>
      <c r="W606" s="1"/>
      <c r="X606" s="1"/>
      <c r="Y606" s="1"/>
      <c r="Z606" s="1"/>
    </row>
    <row r="607" spans="1:26" ht="14.25" customHeight="1">
      <c r="A607" s="20"/>
      <c r="B607" s="21"/>
      <c r="C607" s="21"/>
      <c r="D607" s="22"/>
      <c r="E607" s="21"/>
      <c r="F607" s="162" t="e" cm="1">
        <f t="array" ref="F607">_xlfn.IFS(D607="Tech Bachelor - Still to be hired",5700,D607="Master - Still to be hired",8000,D607="Master in Eng - Still to be hired",8700,D607="PhD - Still to be hired",10500,D607="Tech Bachelor",5700,D607="Master",8000,D607="Master in Eng",8700,D607="PhD",10500)</f>
        <v>#N/A</v>
      </c>
      <c r="G607" s="23"/>
      <c r="H607" s="24" t="e">
        <f>'Cost Input'!$F607*'Cost Input'!$G607</f>
        <v>#N/A</v>
      </c>
      <c r="I607" s="23"/>
      <c r="J607" s="24" t="e">
        <f>'Cost Input'!$F607*'Cost Input'!$I607</f>
        <v>#N/A</v>
      </c>
      <c r="K607" s="25">
        <f>'Cost Input'!$G607+'Cost Input'!$I607</f>
        <v>0</v>
      </c>
      <c r="L607" s="26" t="e">
        <f>'Cost Input'!$H607+'Cost Input'!$J607</f>
        <v>#N/A</v>
      </c>
      <c r="M607" s="27"/>
      <c r="N607" s="27"/>
      <c r="O607" s="28">
        <f>'Cost Input'!$M607+'Cost Input'!$N607</f>
        <v>0</v>
      </c>
      <c r="P607" s="29"/>
      <c r="Q607" s="29"/>
      <c r="R607" s="1"/>
      <c r="S607" s="1"/>
      <c r="T607" s="1"/>
      <c r="U607" s="1"/>
      <c r="V607" s="1"/>
      <c r="W607" s="1"/>
      <c r="X607" s="1"/>
      <c r="Y607" s="1"/>
      <c r="Z607" s="1"/>
    </row>
    <row r="608" spans="1:26" ht="14.25" customHeight="1">
      <c r="A608" s="20"/>
      <c r="B608" s="21"/>
      <c r="C608" s="21"/>
      <c r="D608" s="22"/>
      <c r="E608" s="21"/>
      <c r="F608" s="162" t="e" cm="1">
        <f t="array" ref="F608">_xlfn.IFS(D608="Tech Bachelor - Still to be hired",5700,D608="Master - Still to be hired",8000,D608="Master in Eng - Still to be hired",8700,D608="PhD - Still to be hired",10500,D608="Tech Bachelor",5700,D608="Master",8000,D608="Master in Eng",8700,D608="PhD",10500)</f>
        <v>#N/A</v>
      </c>
      <c r="G608" s="23"/>
      <c r="H608" s="24" t="e">
        <f>'Cost Input'!$F608*'Cost Input'!$G608</f>
        <v>#N/A</v>
      </c>
      <c r="I608" s="23"/>
      <c r="J608" s="24" t="e">
        <f>'Cost Input'!$F608*'Cost Input'!$I608</f>
        <v>#N/A</v>
      </c>
      <c r="K608" s="25">
        <f>'Cost Input'!$G608+'Cost Input'!$I608</f>
        <v>0</v>
      </c>
      <c r="L608" s="26" t="e">
        <f>'Cost Input'!$H608+'Cost Input'!$J608</f>
        <v>#N/A</v>
      </c>
      <c r="M608" s="27"/>
      <c r="N608" s="27"/>
      <c r="O608" s="28">
        <f>'Cost Input'!$M608+'Cost Input'!$N608</f>
        <v>0</v>
      </c>
      <c r="P608" s="29"/>
      <c r="Q608" s="29"/>
      <c r="R608" s="1"/>
      <c r="S608" s="1"/>
      <c r="T608" s="1"/>
      <c r="U608" s="1"/>
      <c r="V608" s="1"/>
      <c r="W608" s="1"/>
      <c r="X608" s="1"/>
      <c r="Y608" s="1"/>
      <c r="Z608" s="1"/>
    </row>
    <row r="609" spans="1:26" ht="14.25" customHeight="1">
      <c r="A609" s="20"/>
      <c r="B609" s="21"/>
      <c r="C609" s="21"/>
      <c r="D609" s="22"/>
      <c r="E609" s="21"/>
      <c r="F609" s="162" t="e" cm="1">
        <f t="array" ref="F609">_xlfn.IFS(D609="Tech Bachelor - Still to be hired",5700,D609="Master - Still to be hired",8000,D609="Master in Eng - Still to be hired",8700,D609="PhD - Still to be hired",10500,D609="Tech Bachelor",5700,D609="Master",8000,D609="Master in Eng",8700,D609="PhD",10500)</f>
        <v>#N/A</v>
      </c>
      <c r="G609" s="23"/>
      <c r="H609" s="24" t="e">
        <f>'Cost Input'!$F609*'Cost Input'!$G609</f>
        <v>#N/A</v>
      </c>
      <c r="I609" s="23"/>
      <c r="J609" s="24" t="e">
        <f>'Cost Input'!$F609*'Cost Input'!$I609</f>
        <v>#N/A</v>
      </c>
      <c r="K609" s="25">
        <f>'Cost Input'!$G609+'Cost Input'!$I609</f>
        <v>0</v>
      </c>
      <c r="L609" s="26" t="e">
        <f>'Cost Input'!$H609+'Cost Input'!$J609</f>
        <v>#N/A</v>
      </c>
      <c r="M609" s="27"/>
      <c r="N609" s="27"/>
      <c r="O609" s="28">
        <f>'Cost Input'!$M609+'Cost Input'!$N609</f>
        <v>0</v>
      </c>
      <c r="P609" s="29"/>
      <c r="Q609" s="29"/>
      <c r="R609" s="1"/>
      <c r="S609" s="1"/>
      <c r="T609" s="1"/>
      <c r="U609" s="1"/>
      <c r="V609" s="1"/>
      <c r="W609" s="1"/>
      <c r="X609" s="1"/>
      <c r="Y609" s="1"/>
      <c r="Z609" s="1"/>
    </row>
    <row r="610" spans="1:26" ht="14.25" customHeight="1">
      <c r="A610" s="20"/>
      <c r="B610" s="21"/>
      <c r="C610" s="21"/>
      <c r="D610" s="22"/>
      <c r="E610" s="21"/>
      <c r="F610" s="162" t="e" cm="1">
        <f t="array" ref="F610">_xlfn.IFS(D610="Tech Bachelor - Still to be hired",5700,D610="Master - Still to be hired",8000,D610="Master in Eng - Still to be hired",8700,D610="PhD - Still to be hired",10500,D610="Tech Bachelor",5700,D610="Master",8000,D610="Master in Eng",8700,D610="PhD",10500)</f>
        <v>#N/A</v>
      </c>
      <c r="G610" s="23"/>
      <c r="H610" s="24" t="e">
        <f>'Cost Input'!$F610*'Cost Input'!$G610</f>
        <v>#N/A</v>
      </c>
      <c r="I610" s="23"/>
      <c r="J610" s="24" t="e">
        <f>'Cost Input'!$F610*'Cost Input'!$I610</f>
        <v>#N/A</v>
      </c>
      <c r="K610" s="25">
        <f>'Cost Input'!$G610+'Cost Input'!$I610</f>
        <v>0</v>
      </c>
      <c r="L610" s="26" t="e">
        <f>'Cost Input'!$H610+'Cost Input'!$J610</f>
        <v>#N/A</v>
      </c>
      <c r="M610" s="27"/>
      <c r="N610" s="27"/>
      <c r="O610" s="28">
        <f>'Cost Input'!$M610+'Cost Input'!$N610</f>
        <v>0</v>
      </c>
      <c r="P610" s="29"/>
      <c r="Q610" s="29"/>
      <c r="R610" s="1"/>
      <c r="S610" s="1"/>
      <c r="T610" s="1"/>
      <c r="U610" s="1"/>
      <c r="V610" s="1"/>
      <c r="W610" s="1"/>
      <c r="X610" s="1"/>
      <c r="Y610" s="1"/>
      <c r="Z610" s="1"/>
    </row>
    <row r="611" spans="1:26" ht="14.25" customHeight="1">
      <c r="A611" s="20"/>
      <c r="B611" s="21"/>
      <c r="C611" s="21"/>
      <c r="D611" s="22"/>
      <c r="E611" s="21"/>
      <c r="F611" s="162" t="e" cm="1">
        <f t="array" ref="F611">_xlfn.IFS(D611="Tech Bachelor - Still to be hired",5700,D611="Master - Still to be hired",8000,D611="Master in Eng - Still to be hired",8700,D611="PhD - Still to be hired",10500,D611="Tech Bachelor",5700,D611="Master",8000,D611="Master in Eng",8700,D611="PhD",10500)</f>
        <v>#N/A</v>
      </c>
      <c r="G611" s="23"/>
      <c r="H611" s="24" t="e">
        <f>'Cost Input'!$F611*'Cost Input'!$G611</f>
        <v>#N/A</v>
      </c>
      <c r="I611" s="23"/>
      <c r="J611" s="24" t="e">
        <f>'Cost Input'!$F611*'Cost Input'!$I611</f>
        <v>#N/A</v>
      </c>
      <c r="K611" s="25">
        <f>'Cost Input'!$G611+'Cost Input'!$I611</f>
        <v>0</v>
      </c>
      <c r="L611" s="26" t="e">
        <f>'Cost Input'!$H611+'Cost Input'!$J611</f>
        <v>#N/A</v>
      </c>
      <c r="M611" s="27"/>
      <c r="N611" s="27"/>
      <c r="O611" s="28">
        <f>'Cost Input'!$M611+'Cost Input'!$N611</f>
        <v>0</v>
      </c>
      <c r="P611" s="29"/>
      <c r="Q611" s="29"/>
      <c r="R611" s="1"/>
      <c r="S611" s="1"/>
      <c r="T611" s="1"/>
      <c r="U611" s="1"/>
      <c r="V611" s="1"/>
      <c r="W611" s="1"/>
      <c r="X611" s="1"/>
      <c r="Y611" s="1"/>
      <c r="Z611" s="1"/>
    </row>
    <row r="612" spans="1:26" ht="14.25" customHeight="1">
      <c r="A612" s="20"/>
      <c r="B612" s="21"/>
      <c r="C612" s="21"/>
      <c r="D612" s="22"/>
      <c r="E612" s="21"/>
      <c r="F612" s="162" t="e" cm="1">
        <f t="array" ref="F612">_xlfn.IFS(D612="Tech Bachelor - Still to be hired",5700,D612="Master - Still to be hired",8000,D612="Master in Eng - Still to be hired",8700,D612="PhD - Still to be hired",10500,D612="Tech Bachelor",5700,D612="Master",8000,D612="Master in Eng",8700,D612="PhD",10500)</f>
        <v>#N/A</v>
      </c>
      <c r="G612" s="23"/>
      <c r="H612" s="24" t="e">
        <f>'Cost Input'!$F612*'Cost Input'!$G612</f>
        <v>#N/A</v>
      </c>
      <c r="I612" s="23"/>
      <c r="J612" s="24" t="e">
        <f>'Cost Input'!$F612*'Cost Input'!$I612</f>
        <v>#N/A</v>
      </c>
      <c r="K612" s="25">
        <f>'Cost Input'!$G612+'Cost Input'!$I612</f>
        <v>0</v>
      </c>
      <c r="L612" s="26" t="e">
        <f>'Cost Input'!$H612+'Cost Input'!$J612</f>
        <v>#N/A</v>
      </c>
      <c r="M612" s="27"/>
      <c r="N612" s="27"/>
      <c r="O612" s="28">
        <f>'Cost Input'!$M612+'Cost Input'!$N612</f>
        <v>0</v>
      </c>
      <c r="P612" s="29"/>
      <c r="Q612" s="29"/>
      <c r="R612" s="1"/>
      <c r="S612" s="1"/>
      <c r="T612" s="1"/>
      <c r="U612" s="1"/>
      <c r="V612" s="1"/>
      <c r="W612" s="1"/>
      <c r="X612" s="1"/>
      <c r="Y612" s="1"/>
      <c r="Z612" s="1"/>
    </row>
    <row r="613" spans="1:26" ht="14.25" customHeight="1">
      <c r="A613" s="20"/>
      <c r="B613" s="21"/>
      <c r="C613" s="21"/>
      <c r="D613" s="22"/>
      <c r="E613" s="21"/>
      <c r="F613" s="162" t="e" cm="1">
        <f t="array" ref="F613">_xlfn.IFS(D613="Tech Bachelor - Still to be hired",5700,D613="Master - Still to be hired",8000,D613="Master in Eng - Still to be hired",8700,D613="PhD - Still to be hired",10500,D613="Tech Bachelor",5700,D613="Master",8000,D613="Master in Eng",8700,D613="PhD",10500)</f>
        <v>#N/A</v>
      </c>
      <c r="G613" s="23"/>
      <c r="H613" s="24" t="e">
        <f>'Cost Input'!$F613*'Cost Input'!$G613</f>
        <v>#N/A</v>
      </c>
      <c r="I613" s="23"/>
      <c r="J613" s="24" t="e">
        <f>'Cost Input'!$F613*'Cost Input'!$I613</f>
        <v>#N/A</v>
      </c>
      <c r="K613" s="25">
        <f>'Cost Input'!$G613+'Cost Input'!$I613</f>
        <v>0</v>
      </c>
      <c r="L613" s="26" t="e">
        <f>'Cost Input'!$H613+'Cost Input'!$J613</f>
        <v>#N/A</v>
      </c>
      <c r="M613" s="27"/>
      <c r="N613" s="27"/>
      <c r="O613" s="28">
        <f>'Cost Input'!$M613+'Cost Input'!$N613</f>
        <v>0</v>
      </c>
      <c r="P613" s="29"/>
      <c r="Q613" s="29"/>
      <c r="R613" s="1"/>
      <c r="S613" s="1"/>
      <c r="T613" s="1"/>
      <c r="U613" s="1"/>
      <c r="V613" s="1"/>
      <c r="W613" s="1"/>
      <c r="X613" s="1"/>
      <c r="Y613" s="1"/>
      <c r="Z613" s="1"/>
    </row>
    <row r="614" spans="1:26" ht="14.25" customHeight="1">
      <c r="A614" s="20"/>
      <c r="B614" s="21"/>
      <c r="C614" s="21"/>
      <c r="D614" s="22"/>
      <c r="E614" s="21"/>
      <c r="F614" s="162" t="e" cm="1">
        <f t="array" ref="F614">_xlfn.IFS(D614="Tech Bachelor - Still to be hired",5700,D614="Master - Still to be hired",8000,D614="Master in Eng - Still to be hired",8700,D614="PhD - Still to be hired",10500,D614="Tech Bachelor",5700,D614="Master",8000,D614="Master in Eng",8700,D614="PhD",10500)</f>
        <v>#N/A</v>
      </c>
      <c r="G614" s="23"/>
      <c r="H614" s="24" t="e">
        <f>'Cost Input'!$F614*'Cost Input'!$G614</f>
        <v>#N/A</v>
      </c>
      <c r="I614" s="23"/>
      <c r="J614" s="24" t="e">
        <f>'Cost Input'!$F614*'Cost Input'!$I614</f>
        <v>#N/A</v>
      </c>
      <c r="K614" s="25">
        <f>'Cost Input'!$G614+'Cost Input'!$I614</f>
        <v>0</v>
      </c>
      <c r="L614" s="26" t="e">
        <f>'Cost Input'!$H614+'Cost Input'!$J614</f>
        <v>#N/A</v>
      </c>
      <c r="M614" s="27"/>
      <c r="N614" s="27"/>
      <c r="O614" s="28">
        <f>'Cost Input'!$M614+'Cost Input'!$N614</f>
        <v>0</v>
      </c>
      <c r="P614" s="29"/>
      <c r="Q614" s="29"/>
      <c r="R614" s="1"/>
      <c r="S614" s="1"/>
      <c r="T614" s="1"/>
      <c r="U614" s="1"/>
      <c r="V614" s="1"/>
      <c r="W614" s="1"/>
      <c r="X614" s="1"/>
      <c r="Y614" s="1"/>
      <c r="Z614" s="1"/>
    </row>
    <row r="615" spans="1:26" ht="14.25" customHeight="1">
      <c r="A615" s="20"/>
      <c r="B615" s="21"/>
      <c r="C615" s="21"/>
      <c r="D615" s="22"/>
      <c r="E615" s="21"/>
      <c r="F615" s="162" t="e" cm="1">
        <f t="array" ref="F615">_xlfn.IFS(D615="Tech Bachelor - Still to be hired",5700,D615="Master - Still to be hired",8000,D615="Master in Eng - Still to be hired",8700,D615="PhD - Still to be hired",10500,D615="Tech Bachelor",5700,D615="Master",8000,D615="Master in Eng",8700,D615="PhD",10500)</f>
        <v>#N/A</v>
      </c>
      <c r="G615" s="23"/>
      <c r="H615" s="24" t="e">
        <f>'Cost Input'!$F615*'Cost Input'!$G615</f>
        <v>#N/A</v>
      </c>
      <c r="I615" s="23"/>
      <c r="J615" s="24" t="e">
        <f>'Cost Input'!$F615*'Cost Input'!$I615</f>
        <v>#N/A</v>
      </c>
      <c r="K615" s="25">
        <f>'Cost Input'!$G615+'Cost Input'!$I615</f>
        <v>0</v>
      </c>
      <c r="L615" s="26" t="e">
        <f>'Cost Input'!$H615+'Cost Input'!$J615</f>
        <v>#N/A</v>
      </c>
      <c r="M615" s="27"/>
      <c r="N615" s="27"/>
      <c r="O615" s="28">
        <f>'Cost Input'!$M615+'Cost Input'!$N615</f>
        <v>0</v>
      </c>
      <c r="P615" s="29"/>
      <c r="Q615" s="29"/>
      <c r="R615" s="1"/>
      <c r="S615" s="1"/>
      <c r="T615" s="1"/>
      <c r="U615" s="1"/>
      <c r="V615" s="1"/>
      <c r="W615" s="1"/>
      <c r="X615" s="1"/>
      <c r="Y615" s="1"/>
      <c r="Z615" s="1"/>
    </row>
    <row r="616" spans="1:26" ht="14.25" customHeight="1">
      <c r="A616" s="20"/>
      <c r="B616" s="21"/>
      <c r="C616" s="21"/>
      <c r="D616" s="22"/>
      <c r="E616" s="21"/>
      <c r="F616" s="162" t="e" cm="1">
        <f t="array" ref="F616">_xlfn.IFS(D616="Tech Bachelor - Still to be hired",5700,D616="Master - Still to be hired",8000,D616="Master in Eng - Still to be hired",8700,D616="PhD - Still to be hired",10500,D616="Tech Bachelor",5700,D616="Master",8000,D616="Master in Eng",8700,D616="PhD",10500)</f>
        <v>#N/A</v>
      </c>
      <c r="G616" s="23"/>
      <c r="H616" s="24" t="e">
        <f>'Cost Input'!$F616*'Cost Input'!$G616</f>
        <v>#N/A</v>
      </c>
      <c r="I616" s="23"/>
      <c r="J616" s="24" t="e">
        <f>'Cost Input'!$F616*'Cost Input'!$I616</f>
        <v>#N/A</v>
      </c>
      <c r="K616" s="25">
        <f>'Cost Input'!$G616+'Cost Input'!$I616</f>
        <v>0</v>
      </c>
      <c r="L616" s="26" t="e">
        <f>'Cost Input'!$H616+'Cost Input'!$J616</f>
        <v>#N/A</v>
      </c>
      <c r="M616" s="27"/>
      <c r="N616" s="27"/>
      <c r="O616" s="28">
        <f>'Cost Input'!$M616+'Cost Input'!$N616</f>
        <v>0</v>
      </c>
      <c r="P616" s="29"/>
      <c r="Q616" s="29"/>
      <c r="R616" s="1"/>
      <c r="S616" s="1"/>
      <c r="T616" s="1"/>
      <c r="U616" s="1"/>
      <c r="V616" s="1"/>
      <c r="W616" s="1"/>
      <c r="X616" s="1"/>
      <c r="Y616" s="1"/>
      <c r="Z616" s="1"/>
    </row>
    <row r="617" spans="1:26" ht="14.25" customHeight="1">
      <c r="A617" s="20"/>
      <c r="B617" s="21"/>
      <c r="C617" s="21"/>
      <c r="D617" s="22"/>
      <c r="E617" s="21"/>
      <c r="F617" s="162" t="e" cm="1">
        <f t="array" ref="F617">_xlfn.IFS(D617="Tech Bachelor - Still to be hired",5700,D617="Master - Still to be hired",8000,D617="Master in Eng - Still to be hired",8700,D617="PhD - Still to be hired",10500,D617="Tech Bachelor",5700,D617="Master",8000,D617="Master in Eng",8700,D617="PhD",10500)</f>
        <v>#N/A</v>
      </c>
      <c r="G617" s="23"/>
      <c r="H617" s="24" t="e">
        <f>'Cost Input'!$F617*'Cost Input'!$G617</f>
        <v>#N/A</v>
      </c>
      <c r="I617" s="23"/>
      <c r="J617" s="24" t="e">
        <f>'Cost Input'!$F617*'Cost Input'!$I617</f>
        <v>#N/A</v>
      </c>
      <c r="K617" s="25">
        <f>'Cost Input'!$G617+'Cost Input'!$I617</f>
        <v>0</v>
      </c>
      <c r="L617" s="26" t="e">
        <f>'Cost Input'!$H617+'Cost Input'!$J617</f>
        <v>#N/A</v>
      </c>
      <c r="M617" s="27"/>
      <c r="N617" s="27"/>
      <c r="O617" s="28">
        <f>'Cost Input'!$M617+'Cost Input'!$N617</f>
        <v>0</v>
      </c>
      <c r="P617" s="29"/>
      <c r="Q617" s="29"/>
      <c r="R617" s="1"/>
      <c r="S617" s="1"/>
      <c r="T617" s="1"/>
      <c r="U617" s="1"/>
      <c r="V617" s="1"/>
      <c r="W617" s="1"/>
      <c r="X617" s="1"/>
      <c r="Y617" s="1"/>
      <c r="Z617" s="1"/>
    </row>
    <row r="618" spans="1:26" ht="14.25" customHeight="1">
      <c r="A618" s="20"/>
      <c r="B618" s="21"/>
      <c r="C618" s="21"/>
      <c r="D618" s="22"/>
      <c r="E618" s="21"/>
      <c r="F618" s="162" t="e" cm="1">
        <f t="array" ref="F618">_xlfn.IFS(D618="Tech Bachelor - Still to be hired",5700,D618="Master - Still to be hired",8000,D618="Master in Eng - Still to be hired",8700,D618="PhD - Still to be hired",10500,D618="Tech Bachelor",5700,D618="Master",8000,D618="Master in Eng",8700,D618="PhD",10500)</f>
        <v>#N/A</v>
      </c>
      <c r="G618" s="23"/>
      <c r="H618" s="24" t="e">
        <f>'Cost Input'!$F618*'Cost Input'!$G618</f>
        <v>#N/A</v>
      </c>
      <c r="I618" s="23"/>
      <c r="J618" s="24" t="e">
        <f>'Cost Input'!$F618*'Cost Input'!$I618</f>
        <v>#N/A</v>
      </c>
      <c r="K618" s="25">
        <f>'Cost Input'!$G618+'Cost Input'!$I618</f>
        <v>0</v>
      </c>
      <c r="L618" s="26" t="e">
        <f>'Cost Input'!$H618+'Cost Input'!$J618</f>
        <v>#N/A</v>
      </c>
      <c r="M618" s="27"/>
      <c r="N618" s="27"/>
      <c r="O618" s="28">
        <f>'Cost Input'!$M618+'Cost Input'!$N618</f>
        <v>0</v>
      </c>
      <c r="P618" s="29"/>
      <c r="Q618" s="29"/>
      <c r="R618" s="1"/>
      <c r="S618" s="1"/>
      <c r="T618" s="1"/>
      <c r="U618" s="1"/>
      <c r="V618" s="1"/>
      <c r="W618" s="1"/>
      <c r="X618" s="1"/>
      <c r="Y618" s="1"/>
      <c r="Z618" s="1"/>
    </row>
    <row r="619" spans="1:26" ht="14.25" customHeight="1">
      <c r="A619" s="20"/>
      <c r="B619" s="21"/>
      <c r="C619" s="21"/>
      <c r="D619" s="22"/>
      <c r="E619" s="21"/>
      <c r="F619" s="162" t="e" cm="1">
        <f t="array" ref="F619">_xlfn.IFS(D619="Tech Bachelor - Still to be hired",5700,D619="Master - Still to be hired",8000,D619="Master in Eng - Still to be hired",8700,D619="PhD - Still to be hired",10500,D619="Tech Bachelor",5700,D619="Master",8000,D619="Master in Eng",8700,D619="PhD",10500)</f>
        <v>#N/A</v>
      </c>
      <c r="G619" s="23"/>
      <c r="H619" s="24" t="e">
        <f>'Cost Input'!$F619*'Cost Input'!$G619</f>
        <v>#N/A</v>
      </c>
      <c r="I619" s="23"/>
      <c r="J619" s="24" t="e">
        <f>'Cost Input'!$F619*'Cost Input'!$I619</f>
        <v>#N/A</v>
      </c>
      <c r="K619" s="25">
        <f>'Cost Input'!$G619+'Cost Input'!$I619</f>
        <v>0</v>
      </c>
      <c r="L619" s="26" t="e">
        <f>'Cost Input'!$H619+'Cost Input'!$J619</f>
        <v>#N/A</v>
      </c>
      <c r="M619" s="27"/>
      <c r="N619" s="27"/>
      <c r="O619" s="28">
        <f>'Cost Input'!$M619+'Cost Input'!$N619</f>
        <v>0</v>
      </c>
      <c r="P619" s="29"/>
      <c r="Q619" s="29"/>
      <c r="R619" s="1"/>
      <c r="S619" s="1"/>
      <c r="T619" s="1"/>
      <c r="U619" s="1"/>
      <c r="V619" s="1"/>
      <c r="W619" s="1"/>
      <c r="X619" s="1"/>
      <c r="Y619" s="1"/>
      <c r="Z619" s="1"/>
    </row>
    <row r="620" spans="1:26" ht="14.25" customHeight="1">
      <c r="A620" s="20"/>
      <c r="B620" s="21"/>
      <c r="C620" s="21"/>
      <c r="D620" s="22"/>
      <c r="E620" s="21"/>
      <c r="F620" s="162" t="e" cm="1">
        <f t="array" ref="F620">_xlfn.IFS(D620="Tech Bachelor - Still to be hired",5700,D620="Master - Still to be hired",8000,D620="Master in Eng - Still to be hired",8700,D620="PhD - Still to be hired",10500,D620="Tech Bachelor",5700,D620="Master",8000,D620="Master in Eng",8700,D620="PhD",10500)</f>
        <v>#N/A</v>
      </c>
      <c r="G620" s="23"/>
      <c r="H620" s="24" t="e">
        <f>'Cost Input'!$F620*'Cost Input'!$G620</f>
        <v>#N/A</v>
      </c>
      <c r="I620" s="23"/>
      <c r="J620" s="24" t="e">
        <f>'Cost Input'!$F620*'Cost Input'!$I620</f>
        <v>#N/A</v>
      </c>
      <c r="K620" s="25">
        <f>'Cost Input'!$G620+'Cost Input'!$I620</f>
        <v>0</v>
      </c>
      <c r="L620" s="26" t="e">
        <f>'Cost Input'!$H620+'Cost Input'!$J620</f>
        <v>#N/A</v>
      </c>
      <c r="M620" s="27"/>
      <c r="N620" s="27"/>
      <c r="O620" s="28">
        <f>'Cost Input'!$M620+'Cost Input'!$N620</f>
        <v>0</v>
      </c>
      <c r="P620" s="29"/>
      <c r="Q620" s="29"/>
      <c r="R620" s="1"/>
      <c r="S620" s="1"/>
      <c r="T620" s="1"/>
      <c r="U620" s="1"/>
      <c r="V620" s="1"/>
      <c r="W620" s="1"/>
      <c r="X620" s="1"/>
      <c r="Y620" s="1"/>
      <c r="Z620" s="1"/>
    </row>
    <row r="621" spans="1:26" ht="14.25" customHeight="1">
      <c r="A621" s="20"/>
      <c r="B621" s="21"/>
      <c r="C621" s="21"/>
      <c r="D621" s="22"/>
      <c r="E621" s="21"/>
      <c r="F621" s="162" t="e" cm="1">
        <f t="array" ref="F621">_xlfn.IFS(D621="Tech Bachelor - Still to be hired",5700,D621="Master - Still to be hired",8000,D621="Master in Eng - Still to be hired",8700,D621="PhD - Still to be hired",10500,D621="Tech Bachelor",5700,D621="Master",8000,D621="Master in Eng",8700,D621="PhD",10500)</f>
        <v>#N/A</v>
      </c>
      <c r="G621" s="23"/>
      <c r="H621" s="24" t="e">
        <f>'Cost Input'!$F621*'Cost Input'!$G621</f>
        <v>#N/A</v>
      </c>
      <c r="I621" s="23"/>
      <c r="J621" s="24" t="e">
        <f>'Cost Input'!$F621*'Cost Input'!$I621</f>
        <v>#N/A</v>
      </c>
      <c r="K621" s="25">
        <f>'Cost Input'!$G621+'Cost Input'!$I621</f>
        <v>0</v>
      </c>
      <c r="L621" s="26" t="e">
        <f>'Cost Input'!$H621+'Cost Input'!$J621</f>
        <v>#N/A</v>
      </c>
      <c r="M621" s="27"/>
      <c r="N621" s="27"/>
      <c r="O621" s="28">
        <f>'Cost Input'!$M621+'Cost Input'!$N621</f>
        <v>0</v>
      </c>
      <c r="P621" s="29"/>
      <c r="Q621" s="29"/>
      <c r="R621" s="1"/>
      <c r="S621" s="1"/>
      <c r="T621" s="1"/>
      <c r="U621" s="1"/>
      <c r="V621" s="1"/>
      <c r="W621" s="1"/>
      <c r="X621" s="1"/>
      <c r="Y621" s="1"/>
      <c r="Z621" s="1"/>
    </row>
    <row r="622" spans="1:26" ht="14.25" customHeight="1">
      <c r="A622" s="20"/>
      <c r="B622" s="21"/>
      <c r="C622" s="21"/>
      <c r="D622" s="22"/>
      <c r="E622" s="21"/>
      <c r="F622" s="162" t="e" cm="1">
        <f t="array" ref="F622">_xlfn.IFS(D622="Tech Bachelor - Still to be hired",5700,D622="Master - Still to be hired",8000,D622="Master in Eng - Still to be hired",8700,D622="PhD - Still to be hired",10500,D622="Tech Bachelor",5700,D622="Master",8000,D622="Master in Eng",8700,D622="PhD",10500)</f>
        <v>#N/A</v>
      </c>
      <c r="G622" s="23"/>
      <c r="H622" s="24" t="e">
        <f>'Cost Input'!$F622*'Cost Input'!$G622</f>
        <v>#N/A</v>
      </c>
      <c r="I622" s="23"/>
      <c r="J622" s="24" t="e">
        <f>'Cost Input'!$F622*'Cost Input'!$I622</f>
        <v>#N/A</v>
      </c>
      <c r="K622" s="25">
        <f>'Cost Input'!$G622+'Cost Input'!$I622</f>
        <v>0</v>
      </c>
      <c r="L622" s="26" t="e">
        <f>'Cost Input'!$H622+'Cost Input'!$J622</f>
        <v>#N/A</v>
      </c>
      <c r="M622" s="27"/>
      <c r="N622" s="27"/>
      <c r="O622" s="28">
        <f>'Cost Input'!$M622+'Cost Input'!$N622</f>
        <v>0</v>
      </c>
      <c r="P622" s="29"/>
      <c r="Q622" s="29"/>
      <c r="R622" s="1"/>
      <c r="S622" s="1"/>
      <c r="T622" s="1"/>
      <c r="U622" s="1"/>
      <c r="V622" s="1"/>
      <c r="W622" s="1"/>
      <c r="X622" s="1"/>
      <c r="Y622" s="1"/>
      <c r="Z622" s="1"/>
    </row>
    <row r="623" spans="1:26" ht="14.25" customHeight="1">
      <c r="A623" s="20"/>
      <c r="B623" s="21"/>
      <c r="C623" s="21"/>
      <c r="D623" s="22"/>
      <c r="E623" s="21"/>
      <c r="F623" s="162" t="e" cm="1">
        <f t="array" ref="F623">_xlfn.IFS(D623="Tech Bachelor - Still to be hired",5700,D623="Master - Still to be hired",8000,D623="Master in Eng - Still to be hired",8700,D623="PhD - Still to be hired",10500,D623="Tech Bachelor",5700,D623="Master",8000,D623="Master in Eng",8700,D623="PhD",10500)</f>
        <v>#N/A</v>
      </c>
      <c r="G623" s="23"/>
      <c r="H623" s="24" t="e">
        <f>'Cost Input'!$F623*'Cost Input'!$G623</f>
        <v>#N/A</v>
      </c>
      <c r="I623" s="23"/>
      <c r="J623" s="24" t="e">
        <f>'Cost Input'!$F623*'Cost Input'!$I623</f>
        <v>#N/A</v>
      </c>
      <c r="K623" s="25">
        <f>'Cost Input'!$G623+'Cost Input'!$I623</f>
        <v>0</v>
      </c>
      <c r="L623" s="26" t="e">
        <f>'Cost Input'!$H623+'Cost Input'!$J623</f>
        <v>#N/A</v>
      </c>
      <c r="M623" s="27"/>
      <c r="N623" s="27"/>
      <c r="O623" s="28">
        <f>'Cost Input'!$M623+'Cost Input'!$N623</f>
        <v>0</v>
      </c>
      <c r="P623" s="29"/>
      <c r="Q623" s="29"/>
      <c r="R623" s="1"/>
      <c r="S623" s="1"/>
      <c r="T623" s="1"/>
      <c r="U623" s="1"/>
      <c r="V623" s="1"/>
      <c r="W623" s="1"/>
      <c r="X623" s="1"/>
      <c r="Y623" s="1"/>
      <c r="Z623" s="1"/>
    </row>
    <row r="624" spans="1:26" ht="14.25" customHeight="1">
      <c r="A624" s="20"/>
      <c r="B624" s="21"/>
      <c r="C624" s="21"/>
      <c r="D624" s="22"/>
      <c r="E624" s="21"/>
      <c r="F624" s="162" t="e" cm="1">
        <f t="array" ref="F624">_xlfn.IFS(D624="Tech Bachelor - Still to be hired",5700,D624="Master - Still to be hired",8000,D624="Master in Eng - Still to be hired",8700,D624="PhD - Still to be hired",10500,D624="Tech Bachelor",5700,D624="Master",8000,D624="Master in Eng",8700,D624="PhD",10500)</f>
        <v>#N/A</v>
      </c>
      <c r="G624" s="23"/>
      <c r="H624" s="24" t="e">
        <f>'Cost Input'!$F624*'Cost Input'!$G624</f>
        <v>#N/A</v>
      </c>
      <c r="I624" s="23"/>
      <c r="J624" s="24" t="e">
        <f>'Cost Input'!$F624*'Cost Input'!$I624</f>
        <v>#N/A</v>
      </c>
      <c r="K624" s="25">
        <f>'Cost Input'!$G624+'Cost Input'!$I624</f>
        <v>0</v>
      </c>
      <c r="L624" s="26" t="e">
        <f>'Cost Input'!$H624+'Cost Input'!$J624</f>
        <v>#N/A</v>
      </c>
      <c r="M624" s="27"/>
      <c r="N624" s="27"/>
      <c r="O624" s="28">
        <f>'Cost Input'!$M624+'Cost Input'!$N624</f>
        <v>0</v>
      </c>
      <c r="P624" s="29"/>
      <c r="Q624" s="29"/>
      <c r="R624" s="1"/>
      <c r="S624" s="1"/>
      <c r="T624" s="1"/>
      <c r="U624" s="1"/>
      <c r="V624" s="1"/>
      <c r="W624" s="1"/>
      <c r="X624" s="1"/>
      <c r="Y624" s="1"/>
      <c r="Z624" s="1"/>
    </row>
    <row r="625" spans="1:26" ht="14.25" customHeight="1">
      <c r="A625" s="20"/>
      <c r="B625" s="21"/>
      <c r="C625" s="21"/>
      <c r="D625" s="22"/>
      <c r="E625" s="21"/>
      <c r="F625" s="162" t="e" cm="1">
        <f t="array" ref="F625">_xlfn.IFS(D625="Tech Bachelor - Still to be hired",5700,D625="Master - Still to be hired",8000,D625="Master in Eng - Still to be hired",8700,D625="PhD - Still to be hired",10500,D625="Tech Bachelor",5700,D625="Master",8000,D625="Master in Eng",8700,D625="PhD",10500)</f>
        <v>#N/A</v>
      </c>
      <c r="G625" s="23"/>
      <c r="H625" s="24" t="e">
        <f>'Cost Input'!$F625*'Cost Input'!$G625</f>
        <v>#N/A</v>
      </c>
      <c r="I625" s="23"/>
      <c r="J625" s="24" t="e">
        <f>'Cost Input'!$F625*'Cost Input'!$I625</f>
        <v>#N/A</v>
      </c>
      <c r="K625" s="25">
        <f>'Cost Input'!$G625+'Cost Input'!$I625</f>
        <v>0</v>
      </c>
      <c r="L625" s="26" t="e">
        <f>'Cost Input'!$H625+'Cost Input'!$J625</f>
        <v>#N/A</v>
      </c>
      <c r="M625" s="27"/>
      <c r="N625" s="27"/>
      <c r="O625" s="28">
        <f>'Cost Input'!$M625+'Cost Input'!$N625</f>
        <v>0</v>
      </c>
      <c r="P625" s="29"/>
      <c r="Q625" s="29"/>
      <c r="R625" s="1"/>
      <c r="S625" s="1"/>
      <c r="T625" s="1"/>
      <c r="U625" s="1"/>
      <c r="V625" s="1"/>
      <c r="W625" s="1"/>
      <c r="X625" s="1"/>
      <c r="Y625" s="1"/>
      <c r="Z625" s="1"/>
    </row>
    <row r="626" spans="1:26" ht="14.25" customHeight="1">
      <c r="A626" s="20"/>
      <c r="B626" s="21"/>
      <c r="C626" s="21"/>
      <c r="D626" s="22"/>
      <c r="E626" s="21"/>
      <c r="F626" s="162" t="e" cm="1">
        <f t="array" ref="F626">_xlfn.IFS(D626="Tech Bachelor - Still to be hired",5700,D626="Master - Still to be hired",8000,D626="Master in Eng - Still to be hired",8700,D626="PhD - Still to be hired",10500,D626="Tech Bachelor",5700,D626="Master",8000,D626="Master in Eng",8700,D626="PhD",10500)</f>
        <v>#N/A</v>
      </c>
      <c r="G626" s="23"/>
      <c r="H626" s="24" t="e">
        <f>'Cost Input'!$F626*'Cost Input'!$G626</f>
        <v>#N/A</v>
      </c>
      <c r="I626" s="23"/>
      <c r="J626" s="24" t="e">
        <f>'Cost Input'!$F626*'Cost Input'!$I626</f>
        <v>#N/A</v>
      </c>
      <c r="K626" s="25">
        <f>'Cost Input'!$G626+'Cost Input'!$I626</f>
        <v>0</v>
      </c>
      <c r="L626" s="26" t="e">
        <f>'Cost Input'!$H626+'Cost Input'!$J626</f>
        <v>#N/A</v>
      </c>
      <c r="M626" s="27"/>
      <c r="N626" s="27"/>
      <c r="O626" s="28">
        <f>'Cost Input'!$M626+'Cost Input'!$N626</f>
        <v>0</v>
      </c>
      <c r="P626" s="29"/>
      <c r="Q626" s="29"/>
      <c r="R626" s="1"/>
      <c r="S626" s="1"/>
      <c r="T626" s="1"/>
      <c r="U626" s="1"/>
      <c r="V626" s="1"/>
      <c r="W626" s="1"/>
      <c r="X626" s="1"/>
      <c r="Y626" s="1"/>
      <c r="Z626" s="1"/>
    </row>
    <row r="627" spans="1:26" ht="14.25" customHeight="1">
      <c r="A627" s="20"/>
      <c r="B627" s="21"/>
      <c r="C627" s="21"/>
      <c r="D627" s="22"/>
      <c r="E627" s="21"/>
      <c r="F627" s="162" t="e" cm="1">
        <f t="array" ref="F627">_xlfn.IFS(D627="Tech Bachelor - Still to be hired",5700,D627="Master - Still to be hired",8000,D627="Master in Eng - Still to be hired",8700,D627="PhD - Still to be hired",10500,D627="Tech Bachelor",5700,D627="Master",8000,D627="Master in Eng",8700,D627="PhD",10500)</f>
        <v>#N/A</v>
      </c>
      <c r="G627" s="23"/>
      <c r="H627" s="24" t="e">
        <f>'Cost Input'!$F627*'Cost Input'!$G627</f>
        <v>#N/A</v>
      </c>
      <c r="I627" s="23"/>
      <c r="J627" s="24" t="e">
        <f>'Cost Input'!$F627*'Cost Input'!$I627</f>
        <v>#N/A</v>
      </c>
      <c r="K627" s="25">
        <f>'Cost Input'!$G627+'Cost Input'!$I627</f>
        <v>0</v>
      </c>
      <c r="L627" s="26" t="e">
        <f>'Cost Input'!$H627+'Cost Input'!$J627</f>
        <v>#N/A</v>
      </c>
      <c r="M627" s="27"/>
      <c r="N627" s="27"/>
      <c r="O627" s="28">
        <f>'Cost Input'!$M627+'Cost Input'!$N627</f>
        <v>0</v>
      </c>
      <c r="P627" s="29"/>
      <c r="Q627" s="29"/>
      <c r="R627" s="1"/>
      <c r="S627" s="1"/>
      <c r="T627" s="1"/>
      <c r="U627" s="1"/>
      <c r="V627" s="1"/>
      <c r="W627" s="1"/>
      <c r="X627" s="1"/>
      <c r="Y627" s="1"/>
      <c r="Z627" s="1"/>
    </row>
    <row r="628" spans="1:26" ht="14.25" customHeight="1">
      <c r="A628" s="20"/>
      <c r="B628" s="21"/>
      <c r="C628" s="21"/>
      <c r="D628" s="22"/>
      <c r="E628" s="21"/>
      <c r="F628" s="162" t="e" cm="1">
        <f t="array" ref="F628">_xlfn.IFS(D628="Tech Bachelor - Still to be hired",5700,D628="Master - Still to be hired",8000,D628="Master in Eng - Still to be hired",8700,D628="PhD - Still to be hired",10500,D628="Tech Bachelor",5700,D628="Master",8000,D628="Master in Eng",8700,D628="PhD",10500)</f>
        <v>#N/A</v>
      </c>
      <c r="G628" s="23"/>
      <c r="H628" s="24" t="e">
        <f>'Cost Input'!$F628*'Cost Input'!$G628</f>
        <v>#N/A</v>
      </c>
      <c r="I628" s="23"/>
      <c r="J628" s="24" t="e">
        <f>'Cost Input'!$F628*'Cost Input'!$I628</f>
        <v>#N/A</v>
      </c>
      <c r="K628" s="25">
        <f>'Cost Input'!$G628+'Cost Input'!$I628</f>
        <v>0</v>
      </c>
      <c r="L628" s="26" t="e">
        <f>'Cost Input'!$H628+'Cost Input'!$J628</f>
        <v>#N/A</v>
      </c>
      <c r="M628" s="27"/>
      <c r="N628" s="27"/>
      <c r="O628" s="28">
        <f>'Cost Input'!$M628+'Cost Input'!$N628</f>
        <v>0</v>
      </c>
      <c r="P628" s="29"/>
      <c r="Q628" s="29"/>
      <c r="R628" s="1"/>
      <c r="S628" s="1"/>
      <c r="T628" s="1"/>
      <c r="U628" s="1"/>
      <c r="V628" s="1"/>
      <c r="W628" s="1"/>
      <c r="X628" s="1"/>
      <c r="Y628" s="1"/>
      <c r="Z628" s="1"/>
    </row>
    <row r="629" spans="1:26" ht="14.25" customHeight="1">
      <c r="A629" s="20"/>
      <c r="B629" s="21"/>
      <c r="C629" s="21"/>
      <c r="D629" s="22"/>
      <c r="E629" s="21"/>
      <c r="F629" s="162" t="e" cm="1">
        <f t="array" ref="F629">_xlfn.IFS(D629="Tech Bachelor - Still to be hired",5700,D629="Master - Still to be hired",8000,D629="Master in Eng - Still to be hired",8700,D629="PhD - Still to be hired",10500,D629="Tech Bachelor",5700,D629="Master",8000,D629="Master in Eng",8700,D629="PhD",10500)</f>
        <v>#N/A</v>
      </c>
      <c r="G629" s="23"/>
      <c r="H629" s="24" t="e">
        <f>'Cost Input'!$F629*'Cost Input'!$G629</f>
        <v>#N/A</v>
      </c>
      <c r="I629" s="23"/>
      <c r="J629" s="24" t="e">
        <f>'Cost Input'!$F629*'Cost Input'!$I629</f>
        <v>#N/A</v>
      </c>
      <c r="K629" s="25">
        <f>'Cost Input'!$G629+'Cost Input'!$I629</f>
        <v>0</v>
      </c>
      <c r="L629" s="26" t="e">
        <f>'Cost Input'!$H629+'Cost Input'!$J629</f>
        <v>#N/A</v>
      </c>
      <c r="M629" s="27"/>
      <c r="N629" s="27"/>
      <c r="O629" s="28">
        <f>'Cost Input'!$M629+'Cost Input'!$N629</f>
        <v>0</v>
      </c>
      <c r="P629" s="29"/>
      <c r="Q629" s="29"/>
      <c r="R629" s="1"/>
      <c r="S629" s="1"/>
      <c r="T629" s="1"/>
      <c r="U629" s="1"/>
      <c r="V629" s="1"/>
      <c r="W629" s="1"/>
      <c r="X629" s="1"/>
      <c r="Y629" s="1"/>
      <c r="Z629" s="1"/>
    </row>
    <row r="630" spans="1:26" ht="14.25" customHeight="1">
      <c r="A630" s="20"/>
      <c r="B630" s="21"/>
      <c r="C630" s="21"/>
      <c r="D630" s="22"/>
      <c r="E630" s="21"/>
      <c r="F630" s="162" t="e" cm="1">
        <f t="array" ref="F630">_xlfn.IFS(D630="Tech Bachelor - Still to be hired",5700,D630="Master - Still to be hired",8000,D630="Master in Eng - Still to be hired",8700,D630="PhD - Still to be hired",10500,D630="Tech Bachelor",5700,D630="Master",8000,D630="Master in Eng",8700,D630="PhD",10500)</f>
        <v>#N/A</v>
      </c>
      <c r="G630" s="23"/>
      <c r="H630" s="24" t="e">
        <f>'Cost Input'!$F630*'Cost Input'!$G630</f>
        <v>#N/A</v>
      </c>
      <c r="I630" s="23"/>
      <c r="J630" s="24" t="e">
        <f>'Cost Input'!$F630*'Cost Input'!$I630</f>
        <v>#N/A</v>
      </c>
      <c r="K630" s="25">
        <f>'Cost Input'!$G630+'Cost Input'!$I630</f>
        <v>0</v>
      </c>
      <c r="L630" s="26" t="e">
        <f>'Cost Input'!$H630+'Cost Input'!$J630</f>
        <v>#N/A</v>
      </c>
      <c r="M630" s="27"/>
      <c r="N630" s="27"/>
      <c r="O630" s="28">
        <f>'Cost Input'!$M630+'Cost Input'!$N630</f>
        <v>0</v>
      </c>
      <c r="P630" s="29"/>
      <c r="Q630" s="29"/>
      <c r="R630" s="1"/>
      <c r="S630" s="1"/>
      <c r="T630" s="1"/>
      <c r="U630" s="1"/>
      <c r="V630" s="1"/>
      <c r="W630" s="1"/>
      <c r="X630" s="1"/>
      <c r="Y630" s="1"/>
      <c r="Z630" s="1"/>
    </row>
    <row r="631" spans="1:26" ht="14.25" customHeight="1">
      <c r="A631" s="20"/>
      <c r="B631" s="21"/>
      <c r="C631" s="21"/>
      <c r="D631" s="22"/>
      <c r="E631" s="21"/>
      <c r="F631" s="162" t="e" cm="1">
        <f t="array" ref="F631">_xlfn.IFS(D631="Tech Bachelor - Still to be hired",5700,D631="Master - Still to be hired",8000,D631="Master in Eng - Still to be hired",8700,D631="PhD - Still to be hired",10500,D631="Tech Bachelor",5700,D631="Master",8000,D631="Master in Eng",8700,D631="PhD",10500)</f>
        <v>#N/A</v>
      </c>
      <c r="G631" s="23"/>
      <c r="H631" s="24" t="e">
        <f>'Cost Input'!$F631*'Cost Input'!$G631</f>
        <v>#N/A</v>
      </c>
      <c r="I631" s="23"/>
      <c r="J631" s="24" t="e">
        <f>'Cost Input'!$F631*'Cost Input'!$I631</f>
        <v>#N/A</v>
      </c>
      <c r="K631" s="25">
        <f>'Cost Input'!$G631+'Cost Input'!$I631</f>
        <v>0</v>
      </c>
      <c r="L631" s="26" t="e">
        <f>'Cost Input'!$H631+'Cost Input'!$J631</f>
        <v>#N/A</v>
      </c>
      <c r="M631" s="27"/>
      <c r="N631" s="27"/>
      <c r="O631" s="28">
        <f>'Cost Input'!$M631+'Cost Input'!$N631</f>
        <v>0</v>
      </c>
      <c r="P631" s="29"/>
      <c r="Q631" s="29"/>
      <c r="R631" s="1"/>
      <c r="S631" s="1"/>
      <c r="T631" s="1"/>
      <c r="U631" s="1"/>
      <c r="V631" s="1"/>
      <c r="W631" s="1"/>
      <c r="X631" s="1"/>
      <c r="Y631" s="1"/>
      <c r="Z631" s="1"/>
    </row>
    <row r="632" spans="1:26" ht="14.25" customHeight="1">
      <c r="A632" s="20"/>
      <c r="B632" s="21"/>
      <c r="C632" s="21"/>
      <c r="D632" s="22"/>
      <c r="E632" s="21"/>
      <c r="F632" s="162" t="e" cm="1">
        <f t="array" ref="F632">_xlfn.IFS(D632="Tech Bachelor - Still to be hired",5700,D632="Master - Still to be hired",8000,D632="Master in Eng - Still to be hired",8700,D632="PhD - Still to be hired",10500,D632="Tech Bachelor",5700,D632="Master",8000,D632="Master in Eng",8700,D632="PhD",10500)</f>
        <v>#N/A</v>
      </c>
      <c r="G632" s="23"/>
      <c r="H632" s="24" t="e">
        <f>'Cost Input'!$F632*'Cost Input'!$G632</f>
        <v>#N/A</v>
      </c>
      <c r="I632" s="23"/>
      <c r="J632" s="24" t="e">
        <f>'Cost Input'!$F632*'Cost Input'!$I632</f>
        <v>#N/A</v>
      </c>
      <c r="K632" s="25">
        <f>'Cost Input'!$G632+'Cost Input'!$I632</f>
        <v>0</v>
      </c>
      <c r="L632" s="26" t="e">
        <f>'Cost Input'!$H632+'Cost Input'!$J632</f>
        <v>#N/A</v>
      </c>
      <c r="M632" s="27"/>
      <c r="N632" s="27"/>
      <c r="O632" s="28">
        <f>'Cost Input'!$M632+'Cost Input'!$N632</f>
        <v>0</v>
      </c>
      <c r="P632" s="29"/>
      <c r="Q632" s="29"/>
      <c r="R632" s="1"/>
      <c r="S632" s="1"/>
      <c r="T632" s="1"/>
      <c r="U632" s="1"/>
      <c r="V632" s="1"/>
      <c r="W632" s="1"/>
      <c r="X632" s="1"/>
      <c r="Y632" s="1"/>
      <c r="Z632" s="1"/>
    </row>
    <row r="633" spans="1:26" ht="14.25" customHeight="1">
      <c r="A633" s="20"/>
      <c r="B633" s="21"/>
      <c r="C633" s="21"/>
      <c r="D633" s="22"/>
      <c r="E633" s="21"/>
      <c r="F633" s="162" t="e" cm="1">
        <f t="array" ref="F633">_xlfn.IFS(D633="Tech Bachelor - Still to be hired",5700,D633="Master - Still to be hired",8000,D633="Master in Eng - Still to be hired",8700,D633="PhD - Still to be hired",10500,D633="Tech Bachelor",5700,D633="Master",8000,D633="Master in Eng",8700,D633="PhD",10500)</f>
        <v>#N/A</v>
      </c>
      <c r="G633" s="23"/>
      <c r="H633" s="24" t="e">
        <f>'Cost Input'!$F633*'Cost Input'!$G633</f>
        <v>#N/A</v>
      </c>
      <c r="I633" s="23"/>
      <c r="J633" s="24" t="e">
        <f>'Cost Input'!$F633*'Cost Input'!$I633</f>
        <v>#N/A</v>
      </c>
      <c r="K633" s="25">
        <f>'Cost Input'!$G633+'Cost Input'!$I633</f>
        <v>0</v>
      </c>
      <c r="L633" s="26" t="e">
        <f>'Cost Input'!$H633+'Cost Input'!$J633</f>
        <v>#N/A</v>
      </c>
      <c r="M633" s="27"/>
      <c r="N633" s="27"/>
      <c r="O633" s="28">
        <f>'Cost Input'!$M633+'Cost Input'!$N633</f>
        <v>0</v>
      </c>
      <c r="P633" s="29"/>
      <c r="Q633" s="29"/>
      <c r="R633" s="1"/>
      <c r="S633" s="1"/>
      <c r="T633" s="1"/>
      <c r="U633" s="1"/>
      <c r="V633" s="1"/>
      <c r="W633" s="1"/>
      <c r="X633" s="1"/>
      <c r="Y633" s="1"/>
      <c r="Z633" s="1"/>
    </row>
    <row r="634" spans="1:26" ht="14.25" customHeight="1">
      <c r="A634" s="20"/>
      <c r="B634" s="21"/>
      <c r="C634" s="21"/>
      <c r="D634" s="22"/>
      <c r="E634" s="21"/>
      <c r="F634" s="162" t="e" cm="1">
        <f t="array" ref="F634">_xlfn.IFS(D634="Tech Bachelor - Still to be hired",5700,D634="Master - Still to be hired",8000,D634="Master in Eng - Still to be hired",8700,D634="PhD - Still to be hired",10500,D634="Tech Bachelor",5700,D634="Master",8000,D634="Master in Eng",8700,D634="PhD",10500)</f>
        <v>#N/A</v>
      </c>
      <c r="G634" s="23"/>
      <c r="H634" s="24" t="e">
        <f>'Cost Input'!$F634*'Cost Input'!$G634</f>
        <v>#N/A</v>
      </c>
      <c r="I634" s="23"/>
      <c r="J634" s="24" t="e">
        <f>'Cost Input'!$F634*'Cost Input'!$I634</f>
        <v>#N/A</v>
      </c>
      <c r="K634" s="25">
        <f>'Cost Input'!$G634+'Cost Input'!$I634</f>
        <v>0</v>
      </c>
      <c r="L634" s="26" t="e">
        <f>'Cost Input'!$H634+'Cost Input'!$J634</f>
        <v>#N/A</v>
      </c>
      <c r="M634" s="27"/>
      <c r="N634" s="27"/>
      <c r="O634" s="28">
        <f>'Cost Input'!$M634+'Cost Input'!$N634</f>
        <v>0</v>
      </c>
      <c r="P634" s="29"/>
      <c r="Q634" s="29"/>
      <c r="R634" s="1"/>
      <c r="S634" s="1"/>
      <c r="T634" s="1"/>
      <c r="U634" s="1"/>
      <c r="V634" s="1"/>
      <c r="W634" s="1"/>
      <c r="X634" s="1"/>
      <c r="Y634" s="1"/>
      <c r="Z634" s="1"/>
    </row>
    <row r="635" spans="1:26" ht="14.25" customHeight="1">
      <c r="A635" s="20"/>
      <c r="B635" s="21"/>
      <c r="C635" s="21"/>
      <c r="D635" s="22"/>
      <c r="E635" s="21"/>
      <c r="F635" s="162" t="e" cm="1">
        <f t="array" ref="F635">_xlfn.IFS(D635="Tech Bachelor - Still to be hired",5700,D635="Master - Still to be hired",8000,D635="Master in Eng - Still to be hired",8700,D635="PhD - Still to be hired",10500,D635="Tech Bachelor",5700,D635="Master",8000,D635="Master in Eng",8700,D635="PhD",10500)</f>
        <v>#N/A</v>
      </c>
      <c r="G635" s="23"/>
      <c r="H635" s="24" t="e">
        <f>'Cost Input'!$F635*'Cost Input'!$G635</f>
        <v>#N/A</v>
      </c>
      <c r="I635" s="23"/>
      <c r="J635" s="24" t="e">
        <f>'Cost Input'!$F635*'Cost Input'!$I635</f>
        <v>#N/A</v>
      </c>
      <c r="K635" s="25">
        <f>'Cost Input'!$G635+'Cost Input'!$I635</f>
        <v>0</v>
      </c>
      <c r="L635" s="26" t="e">
        <f>'Cost Input'!$H635+'Cost Input'!$J635</f>
        <v>#N/A</v>
      </c>
      <c r="M635" s="27"/>
      <c r="N635" s="27"/>
      <c r="O635" s="28">
        <f>'Cost Input'!$M635+'Cost Input'!$N635</f>
        <v>0</v>
      </c>
      <c r="P635" s="29"/>
      <c r="Q635" s="29"/>
      <c r="R635" s="1"/>
      <c r="S635" s="1"/>
      <c r="T635" s="1"/>
      <c r="U635" s="1"/>
      <c r="V635" s="1"/>
      <c r="W635" s="1"/>
      <c r="X635" s="1"/>
      <c r="Y635" s="1"/>
      <c r="Z635" s="1"/>
    </row>
    <row r="636" spans="1:26" ht="14.25" customHeight="1">
      <c r="A636" s="20"/>
      <c r="B636" s="21"/>
      <c r="C636" s="21"/>
      <c r="D636" s="22"/>
      <c r="E636" s="21"/>
      <c r="F636" s="162" t="e" cm="1">
        <f t="array" ref="F636">_xlfn.IFS(D636="Tech Bachelor - Still to be hired",5700,D636="Master - Still to be hired",8000,D636="Master in Eng - Still to be hired",8700,D636="PhD - Still to be hired",10500,D636="Tech Bachelor",5700,D636="Master",8000,D636="Master in Eng",8700,D636="PhD",10500)</f>
        <v>#N/A</v>
      </c>
      <c r="G636" s="23"/>
      <c r="H636" s="24" t="e">
        <f>'Cost Input'!$F636*'Cost Input'!$G636</f>
        <v>#N/A</v>
      </c>
      <c r="I636" s="23"/>
      <c r="J636" s="24" t="e">
        <f>'Cost Input'!$F636*'Cost Input'!$I636</f>
        <v>#N/A</v>
      </c>
      <c r="K636" s="25">
        <f>'Cost Input'!$G636+'Cost Input'!$I636</f>
        <v>0</v>
      </c>
      <c r="L636" s="26" t="e">
        <f>'Cost Input'!$H636+'Cost Input'!$J636</f>
        <v>#N/A</v>
      </c>
      <c r="M636" s="27"/>
      <c r="N636" s="27"/>
      <c r="O636" s="28">
        <f>'Cost Input'!$M636+'Cost Input'!$N636</f>
        <v>0</v>
      </c>
      <c r="P636" s="29"/>
      <c r="Q636" s="29"/>
      <c r="R636" s="1"/>
      <c r="S636" s="1"/>
      <c r="T636" s="1"/>
      <c r="U636" s="1"/>
      <c r="V636" s="1"/>
      <c r="W636" s="1"/>
      <c r="X636" s="1"/>
      <c r="Y636" s="1"/>
      <c r="Z636" s="1"/>
    </row>
    <row r="637" spans="1:26" ht="14.25" customHeight="1">
      <c r="A637" s="20"/>
      <c r="B637" s="21"/>
      <c r="C637" s="21"/>
      <c r="D637" s="22"/>
      <c r="E637" s="21"/>
      <c r="F637" s="162" t="e" cm="1">
        <f t="array" ref="F637">_xlfn.IFS(D637="Tech Bachelor - Still to be hired",5700,D637="Master - Still to be hired",8000,D637="Master in Eng - Still to be hired",8700,D637="PhD - Still to be hired",10500,D637="Tech Bachelor",5700,D637="Master",8000,D637="Master in Eng",8700,D637="PhD",10500)</f>
        <v>#N/A</v>
      </c>
      <c r="G637" s="23"/>
      <c r="H637" s="24" t="e">
        <f>'Cost Input'!$F637*'Cost Input'!$G637</f>
        <v>#N/A</v>
      </c>
      <c r="I637" s="23"/>
      <c r="J637" s="24" t="e">
        <f>'Cost Input'!$F637*'Cost Input'!$I637</f>
        <v>#N/A</v>
      </c>
      <c r="K637" s="25">
        <f>'Cost Input'!$G637+'Cost Input'!$I637</f>
        <v>0</v>
      </c>
      <c r="L637" s="26" t="e">
        <f>'Cost Input'!$H637+'Cost Input'!$J637</f>
        <v>#N/A</v>
      </c>
      <c r="M637" s="27"/>
      <c r="N637" s="27"/>
      <c r="O637" s="28">
        <f>'Cost Input'!$M637+'Cost Input'!$N637</f>
        <v>0</v>
      </c>
      <c r="P637" s="29"/>
      <c r="Q637" s="29"/>
      <c r="R637" s="1"/>
      <c r="S637" s="1"/>
      <c r="T637" s="1"/>
      <c r="U637" s="1"/>
      <c r="V637" s="1"/>
      <c r="W637" s="1"/>
      <c r="X637" s="1"/>
      <c r="Y637" s="1"/>
      <c r="Z637" s="1"/>
    </row>
    <row r="638" spans="1:26" ht="14.25" customHeight="1">
      <c r="A638" s="20"/>
      <c r="B638" s="21"/>
      <c r="C638" s="21"/>
      <c r="D638" s="22"/>
      <c r="E638" s="21"/>
      <c r="F638" s="162" t="e" cm="1">
        <f t="array" ref="F638">_xlfn.IFS(D638="Tech Bachelor - Still to be hired",5700,D638="Master - Still to be hired",8000,D638="Master in Eng - Still to be hired",8700,D638="PhD - Still to be hired",10500,D638="Tech Bachelor",5700,D638="Master",8000,D638="Master in Eng",8700,D638="PhD",10500)</f>
        <v>#N/A</v>
      </c>
      <c r="G638" s="23"/>
      <c r="H638" s="24" t="e">
        <f>'Cost Input'!$F638*'Cost Input'!$G638</f>
        <v>#N/A</v>
      </c>
      <c r="I638" s="23"/>
      <c r="J638" s="24" t="e">
        <f>'Cost Input'!$F638*'Cost Input'!$I638</f>
        <v>#N/A</v>
      </c>
      <c r="K638" s="25">
        <f>'Cost Input'!$G638+'Cost Input'!$I638</f>
        <v>0</v>
      </c>
      <c r="L638" s="26" t="e">
        <f>'Cost Input'!$H638+'Cost Input'!$J638</f>
        <v>#N/A</v>
      </c>
      <c r="M638" s="27"/>
      <c r="N638" s="27"/>
      <c r="O638" s="28">
        <f>'Cost Input'!$M638+'Cost Input'!$N638</f>
        <v>0</v>
      </c>
      <c r="P638" s="29"/>
      <c r="Q638" s="29"/>
      <c r="R638" s="1"/>
      <c r="S638" s="1"/>
      <c r="T638" s="1"/>
      <c r="U638" s="1"/>
      <c r="V638" s="1"/>
      <c r="W638" s="1"/>
      <c r="X638" s="1"/>
      <c r="Y638" s="1"/>
      <c r="Z638" s="1"/>
    </row>
    <row r="639" spans="1:26" ht="14.25" customHeight="1">
      <c r="A639" s="20"/>
      <c r="B639" s="21"/>
      <c r="C639" s="21"/>
      <c r="D639" s="22"/>
      <c r="E639" s="21"/>
      <c r="F639" s="162" t="e" cm="1">
        <f t="array" ref="F639">_xlfn.IFS(D639="Tech Bachelor - Still to be hired",5700,D639="Master - Still to be hired",8000,D639="Master in Eng - Still to be hired",8700,D639="PhD - Still to be hired",10500,D639="Tech Bachelor",5700,D639="Master",8000,D639="Master in Eng",8700,D639="PhD",10500)</f>
        <v>#N/A</v>
      </c>
      <c r="G639" s="23"/>
      <c r="H639" s="24" t="e">
        <f>'Cost Input'!$F639*'Cost Input'!$G639</f>
        <v>#N/A</v>
      </c>
      <c r="I639" s="23"/>
      <c r="J639" s="24" t="e">
        <f>'Cost Input'!$F639*'Cost Input'!$I639</f>
        <v>#N/A</v>
      </c>
      <c r="K639" s="25">
        <f>'Cost Input'!$G639+'Cost Input'!$I639</f>
        <v>0</v>
      </c>
      <c r="L639" s="26" t="e">
        <f>'Cost Input'!$H639+'Cost Input'!$J639</f>
        <v>#N/A</v>
      </c>
      <c r="M639" s="27"/>
      <c r="N639" s="27"/>
      <c r="O639" s="28">
        <f>'Cost Input'!$M639+'Cost Input'!$N639</f>
        <v>0</v>
      </c>
      <c r="P639" s="29"/>
      <c r="Q639" s="29"/>
      <c r="R639" s="1"/>
      <c r="S639" s="1"/>
      <c r="T639" s="1"/>
      <c r="U639" s="1"/>
      <c r="V639" s="1"/>
      <c r="W639" s="1"/>
      <c r="X639" s="1"/>
      <c r="Y639" s="1"/>
      <c r="Z639" s="1"/>
    </row>
    <row r="640" spans="1:26" ht="14.25" customHeight="1">
      <c r="A640" s="20"/>
      <c r="B640" s="21"/>
      <c r="C640" s="21"/>
      <c r="D640" s="22"/>
      <c r="E640" s="21"/>
      <c r="F640" s="162" t="e" cm="1">
        <f t="array" ref="F640">_xlfn.IFS(D640="Tech Bachelor - Still to be hired",5700,D640="Master - Still to be hired",8000,D640="Master in Eng - Still to be hired",8700,D640="PhD - Still to be hired",10500,D640="Tech Bachelor",5700,D640="Master",8000,D640="Master in Eng",8700,D640="PhD",10500)</f>
        <v>#N/A</v>
      </c>
      <c r="G640" s="23"/>
      <c r="H640" s="24" t="e">
        <f>'Cost Input'!$F640*'Cost Input'!$G640</f>
        <v>#N/A</v>
      </c>
      <c r="I640" s="23"/>
      <c r="J640" s="24" t="e">
        <f>'Cost Input'!$F640*'Cost Input'!$I640</f>
        <v>#N/A</v>
      </c>
      <c r="K640" s="25">
        <f>'Cost Input'!$G640+'Cost Input'!$I640</f>
        <v>0</v>
      </c>
      <c r="L640" s="26" t="e">
        <f>'Cost Input'!$H640+'Cost Input'!$J640</f>
        <v>#N/A</v>
      </c>
      <c r="M640" s="27"/>
      <c r="N640" s="27"/>
      <c r="O640" s="28">
        <f>'Cost Input'!$M640+'Cost Input'!$N640</f>
        <v>0</v>
      </c>
      <c r="P640" s="29"/>
      <c r="Q640" s="29"/>
      <c r="R640" s="1"/>
      <c r="S640" s="1"/>
      <c r="T640" s="1"/>
      <c r="U640" s="1"/>
      <c r="V640" s="1"/>
      <c r="W640" s="1"/>
      <c r="X640" s="1"/>
      <c r="Y640" s="1"/>
      <c r="Z640" s="1"/>
    </row>
    <row r="641" spans="1:26" ht="14.25" customHeight="1">
      <c r="A641" s="20"/>
      <c r="B641" s="21"/>
      <c r="C641" s="21"/>
      <c r="D641" s="22"/>
      <c r="E641" s="21"/>
      <c r="F641" s="162" t="e" cm="1">
        <f t="array" ref="F641">_xlfn.IFS(D641="Tech Bachelor - Still to be hired",5700,D641="Master - Still to be hired",8000,D641="Master in Eng - Still to be hired",8700,D641="PhD - Still to be hired",10500,D641="Tech Bachelor",5700,D641="Master",8000,D641="Master in Eng",8700,D641="PhD",10500)</f>
        <v>#N/A</v>
      </c>
      <c r="G641" s="23"/>
      <c r="H641" s="24" t="e">
        <f>'Cost Input'!$F641*'Cost Input'!$G641</f>
        <v>#N/A</v>
      </c>
      <c r="I641" s="23"/>
      <c r="J641" s="24" t="e">
        <f>'Cost Input'!$F641*'Cost Input'!$I641</f>
        <v>#N/A</v>
      </c>
      <c r="K641" s="25">
        <f>'Cost Input'!$G641+'Cost Input'!$I641</f>
        <v>0</v>
      </c>
      <c r="L641" s="26" t="e">
        <f>'Cost Input'!$H641+'Cost Input'!$J641</f>
        <v>#N/A</v>
      </c>
      <c r="M641" s="27"/>
      <c r="N641" s="27"/>
      <c r="O641" s="28">
        <f>'Cost Input'!$M641+'Cost Input'!$N641</f>
        <v>0</v>
      </c>
      <c r="P641" s="29"/>
      <c r="Q641" s="29"/>
      <c r="R641" s="1"/>
      <c r="S641" s="1"/>
      <c r="T641" s="1"/>
      <c r="U641" s="1"/>
      <c r="V641" s="1"/>
      <c r="W641" s="1"/>
      <c r="X641" s="1"/>
      <c r="Y641" s="1"/>
      <c r="Z641" s="1"/>
    </row>
    <row r="642" spans="1:26" ht="14.25" customHeight="1">
      <c r="A642" s="20"/>
      <c r="B642" s="21"/>
      <c r="C642" s="21"/>
      <c r="D642" s="22"/>
      <c r="E642" s="21"/>
      <c r="F642" s="162" t="e" cm="1">
        <f t="array" ref="F642">_xlfn.IFS(D642="Tech Bachelor - Still to be hired",5700,D642="Master - Still to be hired",8000,D642="Master in Eng - Still to be hired",8700,D642="PhD - Still to be hired",10500,D642="Tech Bachelor",5700,D642="Master",8000,D642="Master in Eng",8700,D642="PhD",10500)</f>
        <v>#N/A</v>
      </c>
      <c r="G642" s="23"/>
      <c r="H642" s="24" t="e">
        <f>'Cost Input'!$F642*'Cost Input'!$G642</f>
        <v>#N/A</v>
      </c>
      <c r="I642" s="23"/>
      <c r="J642" s="24" t="e">
        <f>'Cost Input'!$F642*'Cost Input'!$I642</f>
        <v>#N/A</v>
      </c>
      <c r="K642" s="25">
        <f>'Cost Input'!$G642+'Cost Input'!$I642</f>
        <v>0</v>
      </c>
      <c r="L642" s="26" t="e">
        <f>'Cost Input'!$H642+'Cost Input'!$J642</f>
        <v>#N/A</v>
      </c>
      <c r="M642" s="27"/>
      <c r="N642" s="27"/>
      <c r="O642" s="28">
        <f>'Cost Input'!$M642+'Cost Input'!$N642</f>
        <v>0</v>
      </c>
      <c r="P642" s="29"/>
      <c r="Q642" s="29"/>
      <c r="R642" s="1"/>
      <c r="S642" s="1"/>
      <c r="T642" s="1"/>
      <c r="U642" s="1"/>
      <c r="V642" s="1"/>
      <c r="W642" s="1"/>
      <c r="X642" s="1"/>
      <c r="Y642" s="1"/>
      <c r="Z642" s="1"/>
    </row>
    <row r="643" spans="1:26" ht="14.25" customHeight="1">
      <c r="A643" s="20"/>
      <c r="B643" s="21"/>
      <c r="C643" s="21"/>
      <c r="D643" s="22"/>
      <c r="E643" s="21"/>
      <c r="F643" s="162" t="e" cm="1">
        <f t="array" ref="F643">_xlfn.IFS(D643="Tech Bachelor - Still to be hired",5700,D643="Master - Still to be hired",8000,D643="Master in Eng - Still to be hired",8700,D643="PhD - Still to be hired",10500,D643="Tech Bachelor",5700,D643="Master",8000,D643="Master in Eng",8700,D643="PhD",10500)</f>
        <v>#N/A</v>
      </c>
      <c r="G643" s="23"/>
      <c r="H643" s="24" t="e">
        <f>'Cost Input'!$F643*'Cost Input'!$G643</f>
        <v>#N/A</v>
      </c>
      <c r="I643" s="23"/>
      <c r="J643" s="24" t="e">
        <f>'Cost Input'!$F643*'Cost Input'!$I643</f>
        <v>#N/A</v>
      </c>
      <c r="K643" s="25">
        <f>'Cost Input'!$G643+'Cost Input'!$I643</f>
        <v>0</v>
      </c>
      <c r="L643" s="26" t="e">
        <f>'Cost Input'!$H643+'Cost Input'!$J643</f>
        <v>#N/A</v>
      </c>
      <c r="M643" s="27"/>
      <c r="N643" s="27"/>
      <c r="O643" s="28">
        <f>'Cost Input'!$M643+'Cost Input'!$N643</f>
        <v>0</v>
      </c>
      <c r="P643" s="29"/>
      <c r="Q643" s="29"/>
      <c r="R643" s="1"/>
      <c r="S643" s="1"/>
      <c r="T643" s="1"/>
      <c r="U643" s="1"/>
      <c r="V643" s="1"/>
      <c r="W643" s="1"/>
      <c r="X643" s="1"/>
      <c r="Y643" s="1"/>
      <c r="Z643" s="1"/>
    </row>
    <row r="644" spans="1:26" ht="14.25" customHeight="1">
      <c r="A644" s="20"/>
      <c r="B644" s="21"/>
      <c r="C644" s="21"/>
      <c r="D644" s="22"/>
      <c r="E644" s="21"/>
      <c r="F644" s="162" t="e" cm="1">
        <f t="array" ref="F644">_xlfn.IFS(D644="Tech Bachelor - Still to be hired",5700,D644="Master - Still to be hired",8000,D644="Master in Eng - Still to be hired",8700,D644="PhD - Still to be hired",10500,D644="Tech Bachelor",5700,D644="Master",8000,D644="Master in Eng",8700,D644="PhD",10500)</f>
        <v>#N/A</v>
      </c>
      <c r="G644" s="23"/>
      <c r="H644" s="24" t="e">
        <f>'Cost Input'!$F644*'Cost Input'!$G644</f>
        <v>#N/A</v>
      </c>
      <c r="I644" s="23"/>
      <c r="J644" s="24" t="e">
        <f>'Cost Input'!$F644*'Cost Input'!$I644</f>
        <v>#N/A</v>
      </c>
      <c r="K644" s="25">
        <f>'Cost Input'!$G644+'Cost Input'!$I644</f>
        <v>0</v>
      </c>
      <c r="L644" s="26" t="e">
        <f>'Cost Input'!$H644+'Cost Input'!$J644</f>
        <v>#N/A</v>
      </c>
      <c r="M644" s="27"/>
      <c r="N644" s="27"/>
      <c r="O644" s="28">
        <f>'Cost Input'!$M644+'Cost Input'!$N644</f>
        <v>0</v>
      </c>
      <c r="P644" s="29"/>
      <c r="Q644" s="29"/>
      <c r="R644" s="1"/>
      <c r="S644" s="1"/>
      <c r="T644" s="1"/>
      <c r="U644" s="1"/>
      <c r="V644" s="1"/>
      <c r="W644" s="1"/>
      <c r="X644" s="1"/>
      <c r="Y644" s="1"/>
      <c r="Z644" s="1"/>
    </row>
    <row r="645" spans="1:26" ht="14.25" customHeight="1">
      <c r="A645" s="20"/>
      <c r="B645" s="21"/>
      <c r="C645" s="21"/>
      <c r="D645" s="22"/>
      <c r="E645" s="21"/>
      <c r="F645" s="162" t="e" cm="1">
        <f t="array" ref="F645">_xlfn.IFS(D645="Tech Bachelor - Still to be hired",5700,D645="Master - Still to be hired",8000,D645="Master in Eng - Still to be hired",8700,D645="PhD - Still to be hired",10500,D645="Tech Bachelor",5700,D645="Master",8000,D645="Master in Eng",8700,D645="PhD",10500)</f>
        <v>#N/A</v>
      </c>
      <c r="G645" s="23"/>
      <c r="H645" s="24" t="e">
        <f>'Cost Input'!$F645*'Cost Input'!$G645</f>
        <v>#N/A</v>
      </c>
      <c r="I645" s="23"/>
      <c r="J645" s="24" t="e">
        <f>'Cost Input'!$F645*'Cost Input'!$I645</f>
        <v>#N/A</v>
      </c>
      <c r="K645" s="25">
        <f>'Cost Input'!$G645+'Cost Input'!$I645</f>
        <v>0</v>
      </c>
      <c r="L645" s="26" t="e">
        <f>'Cost Input'!$H645+'Cost Input'!$J645</f>
        <v>#N/A</v>
      </c>
      <c r="M645" s="27"/>
      <c r="N645" s="27"/>
      <c r="O645" s="28">
        <f>'Cost Input'!$M645+'Cost Input'!$N645</f>
        <v>0</v>
      </c>
      <c r="P645" s="29"/>
      <c r="Q645" s="29"/>
      <c r="R645" s="1"/>
      <c r="S645" s="1"/>
      <c r="T645" s="1"/>
      <c r="U645" s="1"/>
      <c r="V645" s="1"/>
      <c r="W645" s="1"/>
      <c r="X645" s="1"/>
      <c r="Y645" s="1"/>
      <c r="Z645" s="1"/>
    </row>
    <row r="646" spans="1:26" ht="14.25" customHeight="1">
      <c r="A646" s="20"/>
      <c r="B646" s="21"/>
      <c r="C646" s="21"/>
      <c r="D646" s="22"/>
      <c r="E646" s="21"/>
      <c r="F646" s="162" t="e" cm="1">
        <f t="array" ref="F646">_xlfn.IFS(D646="Tech Bachelor - Still to be hired",5700,D646="Master - Still to be hired",8000,D646="Master in Eng - Still to be hired",8700,D646="PhD - Still to be hired",10500,D646="Tech Bachelor",5700,D646="Master",8000,D646="Master in Eng",8700,D646="PhD",10500)</f>
        <v>#N/A</v>
      </c>
      <c r="G646" s="23"/>
      <c r="H646" s="24" t="e">
        <f>'Cost Input'!$F646*'Cost Input'!$G646</f>
        <v>#N/A</v>
      </c>
      <c r="I646" s="23"/>
      <c r="J646" s="24" t="e">
        <f>'Cost Input'!$F646*'Cost Input'!$I646</f>
        <v>#N/A</v>
      </c>
      <c r="K646" s="25">
        <f>'Cost Input'!$G646+'Cost Input'!$I646</f>
        <v>0</v>
      </c>
      <c r="L646" s="26" t="e">
        <f>'Cost Input'!$H646+'Cost Input'!$J646</f>
        <v>#N/A</v>
      </c>
      <c r="M646" s="27"/>
      <c r="N646" s="27"/>
      <c r="O646" s="28">
        <f>'Cost Input'!$M646+'Cost Input'!$N646</f>
        <v>0</v>
      </c>
      <c r="P646" s="29"/>
      <c r="Q646" s="29"/>
      <c r="R646" s="1"/>
      <c r="S646" s="1"/>
      <c r="T646" s="1"/>
      <c r="U646" s="1"/>
      <c r="V646" s="1"/>
      <c r="W646" s="1"/>
      <c r="X646" s="1"/>
      <c r="Y646" s="1"/>
      <c r="Z646" s="1"/>
    </row>
    <row r="647" spans="1:26" ht="14.25" customHeight="1">
      <c r="A647" s="20"/>
      <c r="B647" s="21"/>
      <c r="C647" s="21"/>
      <c r="D647" s="22"/>
      <c r="E647" s="21"/>
      <c r="F647" s="162" t="e" cm="1">
        <f t="array" ref="F647">_xlfn.IFS(D647="Tech Bachelor - Still to be hired",5700,D647="Master - Still to be hired",8000,D647="Master in Eng - Still to be hired",8700,D647="PhD - Still to be hired",10500,D647="Tech Bachelor",5700,D647="Master",8000,D647="Master in Eng",8700,D647="PhD",10500)</f>
        <v>#N/A</v>
      </c>
      <c r="G647" s="23"/>
      <c r="H647" s="24" t="e">
        <f>'Cost Input'!$F647*'Cost Input'!$G647</f>
        <v>#N/A</v>
      </c>
      <c r="I647" s="23"/>
      <c r="J647" s="24" t="e">
        <f>'Cost Input'!$F647*'Cost Input'!$I647</f>
        <v>#N/A</v>
      </c>
      <c r="K647" s="25">
        <f>'Cost Input'!$G647+'Cost Input'!$I647</f>
        <v>0</v>
      </c>
      <c r="L647" s="26" t="e">
        <f>'Cost Input'!$H647+'Cost Input'!$J647</f>
        <v>#N/A</v>
      </c>
      <c r="M647" s="27"/>
      <c r="N647" s="27"/>
      <c r="O647" s="28">
        <f>'Cost Input'!$M647+'Cost Input'!$N647</f>
        <v>0</v>
      </c>
      <c r="P647" s="29"/>
      <c r="Q647" s="29"/>
      <c r="R647" s="1"/>
      <c r="S647" s="1"/>
      <c r="T647" s="1"/>
      <c r="U647" s="1"/>
      <c r="V647" s="1"/>
      <c r="W647" s="1"/>
      <c r="X647" s="1"/>
      <c r="Y647" s="1"/>
      <c r="Z647" s="1"/>
    </row>
    <row r="648" spans="1:26" ht="14.25" customHeight="1">
      <c r="A648" s="20"/>
      <c r="B648" s="21"/>
      <c r="C648" s="21"/>
      <c r="D648" s="22"/>
      <c r="E648" s="21"/>
      <c r="F648" s="162" t="e" cm="1">
        <f t="array" ref="F648">_xlfn.IFS(D648="Tech Bachelor - Still to be hired",5700,D648="Master - Still to be hired",8000,D648="Master in Eng - Still to be hired",8700,D648="PhD - Still to be hired",10500,D648="Tech Bachelor",5700,D648="Master",8000,D648="Master in Eng",8700,D648="PhD",10500)</f>
        <v>#N/A</v>
      </c>
      <c r="G648" s="23"/>
      <c r="H648" s="24" t="e">
        <f>'Cost Input'!$F648*'Cost Input'!$G648</f>
        <v>#N/A</v>
      </c>
      <c r="I648" s="23"/>
      <c r="J648" s="24" t="e">
        <f>'Cost Input'!$F648*'Cost Input'!$I648</f>
        <v>#N/A</v>
      </c>
      <c r="K648" s="25">
        <f>'Cost Input'!$G648+'Cost Input'!$I648</f>
        <v>0</v>
      </c>
      <c r="L648" s="26" t="e">
        <f>'Cost Input'!$H648+'Cost Input'!$J648</f>
        <v>#N/A</v>
      </c>
      <c r="M648" s="27"/>
      <c r="N648" s="27"/>
      <c r="O648" s="28">
        <f>'Cost Input'!$M648+'Cost Input'!$N648</f>
        <v>0</v>
      </c>
      <c r="P648" s="29"/>
      <c r="Q648" s="29"/>
      <c r="R648" s="1"/>
      <c r="S648" s="1"/>
      <c r="T648" s="1"/>
      <c r="U648" s="1"/>
      <c r="V648" s="1"/>
      <c r="W648" s="1"/>
      <c r="X648" s="1"/>
      <c r="Y648" s="1"/>
      <c r="Z648" s="1"/>
    </row>
    <row r="649" spans="1:26" ht="14.25" customHeight="1">
      <c r="A649" s="20"/>
      <c r="B649" s="21"/>
      <c r="C649" s="21"/>
      <c r="D649" s="22"/>
      <c r="E649" s="21"/>
      <c r="F649" s="162" t="e" cm="1">
        <f t="array" ref="F649">_xlfn.IFS(D649="Tech Bachelor - Still to be hired",5700,D649="Master - Still to be hired",8000,D649="Master in Eng - Still to be hired",8700,D649="PhD - Still to be hired",10500,D649="Tech Bachelor",5700,D649="Master",8000,D649="Master in Eng",8700,D649="PhD",10500)</f>
        <v>#N/A</v>
      </c>
      <c r="G649" s="23"/>
      <c r="H649" s="24" t="e">
        <f>'Cost Input'!$F649*'Cost Input'!$G649</f>
        <v>#N/A</v>
      </c>
      <c r="I649" s="23"/>
      <c r="J649" s="24" t="e">
        <f>'Cost Input'!$F649*'Cost Input'!$I649</f>
        <v>#N/A</v>
      </c>
      <c r="K649" s="25">
        <f>'Cost Input'!$G649+'Cost Input'!$I649</f>
        <v>0</v>
      </c>
      <c r="L649" s="26" t="e">
        <f>'Cost Input'!$H649+'Cost Input'!$J649</f>
        <v>#N/A</v>
      </c>
      <c r="M649" s="27"/>
      <c r="N649" s="27"/>
      <c r="O649" s="28">
        <f>'Cost Input'!$M649+'Cost Input'!$N649</f>
        <v>0</v>
      </c>
      <c r="P649" s="29"/>
      <c r="Q649" s="29"/>
      <c r="R649" s="1"/>
      <c r="S649" s="1"/>
      <c r="T649" s="1"/>
      <c r="U649" s="1"/>
      <c r="V649" s="1"/>
      <c r="W649" s="1"/>
      <c r="X649" s="1"/>
      <c r="Y649" s="1"/>
      <c r="Z649" s="1"/>
    </row>
    <row r="650" spans="1:26" ht="14.25" customHeight="1">
      <c r="A650" s="20"/>
      <c r="B650" s="21"/>
      <c r="C650" s="21"/>
      <c r="D650" s="22"/>
      <c r="E650" s="21"/>
      <c r="F650" s="162" t="e" cm="1">
        <f t="array" ref="F650">_xlfn.IFS(D650="Tech Bachelor - Still to be hired",5700,D650="Master - Still to be hired",8000,D650="Master in Eng - Still to be hired",8700,D650="PhD - Still to be hired",10500,D650="Tech Bachelor",5700,D650="Master",8000,D650="Master in Eng",8700,D650="PhD",10500)</f>
        <v>#N/A</v>
      </c>
      <c r="G650" s="23"/>
      <c r="H650" s="24" t="e">
        <f>'Cost Input'!$F650*'Cost Input'!$G650</f>
        <v>#N/A</v>
      </c>
      <c r="I650" s="23"/>
      <c r="J650" s="24" t="e">
        <f>'Cost Input'!$F650*'Cost Input'!$I650</f>
        <v>#N/A</v>
      </c>
      <c r="K650" s="25">
        <f>'Cost Input'!$G650+'Cost Input'!$I650</f>
        <v>0</v>
      </c>
      <c r="L650" s="26" t="e">
        <f>'Cost Input'!$H650+'Cost Input'!$J650</f>
        <v>#N/A</v>
      </c>
      <c r="M650" s="27"/>
      <c r="N650" s="27"/>
      <c r="O650" s="28">
        <f>'Cost Input'!$M650+'Cost Input'!$N650</f>
        <v>0</v>
      </c>
      <c r="P650" s="29"/>
      <c r="Q650" s="29"/>
      <c r="R650" s="1"/>
      <c r="S650" s="1"/>
      <c r="T650" s="1"/>
      <c r="U650" s="1"/>
      <c r="V650" s="1"/>
      <c r="W650" s="1"/>
      <c r="X650" s="1"/>
      <c r="Y650" s="1"/>
      <c r="Z650" s="1"/>
    </row>
    <row r="651" spans="1:26" ht="14.25" customHeight="1">
      <c r="A651" s="20"/>
      <c r="B651" s="21"/>
      <c r="C651" s="21"/>
      <c r="D651" s="22"/>
      <c r="E651" s="21"/>
      <c r="F651" s="162" t="e" cm="1">
        <f t="array" ref="F651">_xlfn.IFS(D651="Tech Bachelor - Still to be hired",5700,D651="Master - Still to be hired",8000,D651="Master in Eng - Still to be hired",8700,D651="PhD - Still to be hired",10500,D651="Tech Bachelor",5700,D651="Master",8000,D651="Master in Eng",8700,D651="PhD",10500)</f>
        <v>#N/A</v>
      </c>
      <c r="G651" s="23"/>
      <c r="H651" s="24" t="e">
        <f>'Cost Input'!$F651*'Cost Input'!$G651</f>
        <v>#N/A</v>
      </c>
      <c r="I651" s="23"/>
      <c r="J651" s="24" t="e">
        <f>'Cost Input'!$F651*'Cost Input'!$I651</f>
        <v>#N/A</v>
      </c>
      <c r="K651" s="25">
        <f>'Cost Input'!$G651+'Cost Input'!$I651</f>
        <v>0</v>
      </c>
      <c r="L651" s="26" t="e">
        <f>'Cost Input'!$H651+'Cost Input'!$J651</f>
        <v>#N/A</v>
      </c>
      <c r="M651" s="27"/>
      <c r="N651" s="27"/>
      <c r="O651" s="28">
        <f>'Cost Input'!$M651+'Cost Input'!$N651</f>
        <v>0</v>
      </c>
      <c r="P651" s="29"/>
      <c r="Q651" s="29"/>
      <c r="R651" s="1"/>
      <c r="S651" s="1"/>
      <c r="T651" s="1"/>
      <c r="U651" s="1"/>
      <c r="V651" s="1"/>
      <c r="W651" s="1"/>
      <c r="X651" s="1"/>
      <c r="Y651" s="1"/>
      <c r="Z651" s="1"/>
    </row>
    <row r="652" spans="1:26" ht="14.25" customHeight="1">
      <c r="A652" s="20"/>
      <c r="B652" s="21"/>
      <c r="C652" s="21"/>
      <c r="D652" s="22"/>
      <c r="E652" s="21"/>
      <c r="F652" s="162" t="e" cm="1">
        <f t="array" ref="F652">_xlfn.IFS(D652="Tech Bachelor - Still to be hired",5700,D652="Master - Still to be hired",8000,D652="Master in Eng - Still to be hired",8700,D652="PhD - Still to be hired",10500,D652="Tech Bachelor",5700,D652="Master",8000,D652="Master in Eng",8700,D652="PhD",10500)</f>
        <v>#N/A</v>
      </c>
      <c r="G652" s="23"/>
      <c r="H652" s="24" t="e">
        <f>'Cost Input'!$F652*'Cost Input'!$G652</f>
        <v>#N/A</v>
      </c>
      <c r="I652" s="23"/>
      <c r="J652" s="24" t="e">
        <f>'Cost Input'!$F652*'Cost Input'!$I652</f>
        <v>#N/A</v>
      </c>
      <c r="K652" s="25">
        <f>'Cost Input'!$G652+'Cost Input'!$I652</f>
        <v>0</v>
      </c>
      <c r="L652" s="26" t="e">
        <f>'Cost Input'!$H652+'Cost Input'!$J652</f>
        <v>#N/A</v>
      </c>
      <c r="M652" s="27"/>
      <c r="N652" s="27"/>
      <c r="O652" s="28">
        <f>'Cost Input'!$M652+'Cost Input'!$N652</f>
        <v>0</v>
      </c>
      <c r="P652" s="29"/>
      <c r="Q652" s="29"/>
      <c r="R652" s="1"/>
      <c r="S652" s="1"/>
      <c r="T652" s="1"/>
      <c r="U652" s="1"/>
      <c r="V652" s="1"/>
      <c r="W652" s="1"/>
      <c r="X652" s="1"/>
      <c r="Y652" s="1"/>
      <c r="Z652" s="1"/>
    </row>
    <row r="653" spans="1:26" ht="14.25" customHeight="1">
      <c r="A653" s="20"/>
      <c r="B653" s="21"/>
      <c r="C653" s="21"/>
      <c r="D653" s="22"/>
      <c r="E653" s="21"/>
      <c r="F653" s="162" t="e" cm="1">
        <f t="array" ref="F653">_xlfn.IFS(D653="Tech Bachelor - Still to be hired",5700,D653="Master - Still to be hired",8000,D653="Master in Eng - Still to be hired",8700,D653="PhD - Still to be hired",10500,D653="Tech Bachelor",5700,D653="Master",8000,D653="Master in Eng",8700,D653="PhD",10500)</f>
        <v>#N/A</v>
      </c>
      <c r="G653" s="23"/>
      <c r="H653" s="24" t="e">
        <f>'Cost Input'!$F653*'Cost Input'!$G653</f>
        <v>#N/A</v>
      </c>
      <c r="I653" s="23"/>
      <c r="J653" s="24" t="e">
        <f>'Cost Input'!$F653*'Cost Input'!$I653</f>
        <v>#N/A</v>
      </c>
      <c r="K653" s="25">
        <f>'Cost Input'!$G653+'Cost Input'!$I653</f>
        <v>0</v>
      </c>
      <c r="L653" s="26" t="e">
        <f>'Cost Input'!$H653+'Cost Input'!$J653</f>
        <v>#N/A</v>
      </c>
      <c r="M653" s="27"/>
      <c r="N653" s="27"/>
      <c r="O653" s="28">
        <f>'Cost Input'!$M653+'Cost Input'!$N653</f>
        <v>0</v>
      </c>
      <c r="P653" s="29"/>
      <c r="Q653" s="29"/>
      <c r="R653" s="1"/>
      <c r="S653" s="1"/>
      <c r="T653" s="1"/>
      <c r="U653" s="1"/>
      <c r="V653" s="1"/>
      <c r="W653" s="1"/>
      <c r="X653" s="1"/>
      <c r="Y653" s="1"/>
      <c r="Z653" s="1"/>
    </row>
    <row r="654" spans="1:26" ht="14.25" customHeight="1">
      <c r="A654" s="20"/>
      <c r="B654" s="21"/>
      <c r="C654" s="21"/>
      <c r="D654" s="22"/>
      <c r="E654" s="21"/>
      <c r="F654" s="162" t="e" cm="1">
        <f t="array" ref="F654">_xlfn.IFS(D654="Tech Bachelor - Still to be hired",5700,D654="Master - Still to be hired",8000,D654="Master in Eng - Still to be hired",8700,D654="PhD - Still to be hired",10500,D654="Tech Bachelor",5700,D654="Master",8000,D654="Master in Eng",8700,D654="PhD",10500)</f>
        <v>#N/A</v>
      </c>
      <c r="G654" s="23"/>
      <c r="H654" s="24" t="e">
        <f>'Cost Input'!$F654*'Cost Input'!$G654</f>
        <v>#N/A</v>
      </c>
      <c r="I654" s="23"/>
      <c r="J654" s="24" t="e">
        <f>'Cost Input'!$F654*'Cost Input'!$I654</f>
        <v>#N/A</v>
      </c>
      <c r="K654" s="25">
        <f>'Cost Input'!$G654+'Cost Input'!$I654</f>
        <v>0</v>
      </c>
      <c r="L654" s="26" t="e">
        <f>'Cost Input'!$H654+'Cost Input'!$J654</f>
        <v>#N/A</v>
      </c>
      <c r="M654" s="27"/>
      <c r="N654" s="27"/>
      <c r="O654" s="28">
        <f>'Cost Input'!$M654+'Cost Input'!$N654</f>
        <v>0</v>
      </c>
      <c r="P654" s="29"/>
      <c r="Q654" s="29"/>
      <c r="R654" s="1"/>
      <c r="S654" s="1"/>
      <c r="T654" s="1"/>
      <c r="U654" s="1"/>
      <c r="V654" s="1"/>
      <c r="W654" s="1"/>
      <c r="X654" s="1"/>
      <c r="Y654" s="1"/>
      <c r="Z654" s="1"/>
    </row>
    <row r="655" spans="1:26" ht="14.25" customHeight="1">
      <c r="A655" s="20"/>
      <c r="B655" s="21"/>
      <c r="C655" s="21"/>
      <c r="D655" s="22"/>
      <c r="E655" s="21"/>
      <c r="F655" s="162" t="e" cm="1">
        <f t="array" ref="F655">_xlfn.IFS(D655="Tech Bachelor - Still to be hired",5700,D655="Master - Still to be hired",8000,D655="Master in Eng - Still to be hired",8700,D655="PhD - Still to be hired",10500,D655="Tech Bachelor",5700,D655="Master",8000,D655="Master in Eng",8700,D655="PhD",10500)</f>
        <v>#N/A</v>
      </c>
      <c r="G655" s="23"/>
      <c r="H655" s="24" t="e">
        <f>'Cost Input'!$F655*'Cost Input'!$G655</f>
        <v>#N/A</v>
      </c>
      <c r="I655" s="23"/>
      <c r="J655" s="24" t="e">
        <f>'Cost Input'!$F655*'Cost Input'!$I655</f>
        <v>#N/A</v>
      </c>
      <c r="K655" s="25">
        <f>'Cost Input'!$G655+'Cost Input'!$I655</f>
        <v>0</v>
      </c>
      <c r="L655" s="26" t="e">
        <f>'Cost Input'!$H655+'Cost Input'!$J655</f>
        <v>#N/A</v>
      </c>
      <c r="M655" s="27"/>
      <c r="N655" s="27"/>
      <c r="O655" s="28">
        <f>'Cost Input'!$M655+'Cost Input'!$N655</f>
        <v>0</v>
      </c>
      <c r="P655" s="29"/>
      <c r="Q655" s="29"/>
      <c r="R655" s="1"/>
      <c r="S655" s="1"/>
      <c r="T655" s="1"/>
      <c r="U655" s="1"/>
      <c r="V655" s="1"/>
      <c r="W655" s="1"/>
      <c r="X655" s="1"/>
      <c r="Y655" s="1"/>
      <c r="Z655" s="1"/>
    </row>
    <row r="656" spans="1:26" ht="14.25" customHeight="1">
      <c r="A656" s="20"/>
      <c r="B656" s="21"/>
      <c r="C656" s="21"/>
      <c r="D656" s="22"/>
      <c r="E656" s="21"/>
      <c r="F656" s="162" t="e" cm="1">
        <f t="array" ref="F656">_xlfn.IFS(D656="Tech Bachelor - Still to be hired",5700,D656="Master - Still to be hired",8000,D656="Master in Eng - Still to be hired",8700,D656="PhD - Still to be hired",10500,D656="Tech Bachelor",5700,D656="Master",8000,D656="Master in Eng",8700,D656="PhD",10500)</f>
        <v>#N/A</v>
      </c>
      <c r="G656" s="23"/>
      <c r="H656" s="24" t="e">
        <f>'Cost Input'!$F656*'Cost Input'!$G656</f>
        <v>#N/A</v>
      </c>
      <c r="I656" s="23"/>
      <c r="J656" s="24" t="e">
        <f>'Cost Input'!$F656*'Cost Input'!$I656</f>
        <v>#N/A</v>
      </c>
      <c r="K656" s="25">
        <f>'Cost Input'!$G656+'Cost Input'!$I656</f>
        <v>0</v>
      </c>
      <c r="L656" s="26" t="e">
        <f>'Cost Input'!$H656+'Cost Input'!$J656</f>
        <v>#N/A</v>
      </c>
      <c r="M656" s="27"/>
      <c r="N656" s="27"/>
      <c r="O656" s="28">
        <f>'Cost Input'!$M656+'Cost Input'!$N656</f>
        <v>0</v>
      </c>
      <c r="P656" s="29"/>
      <c r="Q656" s="29"/>
      <c r="R656" s="1"/>
      <c r="S656" s="1"/>
      <c r="T656" s="1"/>
      <c r="U656" s="1"/>
      <c r="V656" s="1"/>
      <c r="W656" s="1"/>
      <c r="X656" s="1"/>
      <c r="Y656" s="1"/>
      <c r="Z656" s="1"/>
    </row>
    <row r="657" spans="1:26" ht="14.25" customHeight="1">
      <c r="A657" s="20"/>
      <c r="B657" s="21"/>
      <c r="C657" s="21"/>
      <c r="D657" s="22"/>
      <c r="E657" s="21"/>
      <c r="F657" s="162" t="e" cm="1">
        <f t="array" ref="F657">_xlfn.IFS(D657="Tech Bachelor - Still to be hired",5700,D657="Master - Still to be hired",8000,D657="Master in Eng - Still to be hired",8700,D657="PhD - Still to be hired",10500,D657="Tech Bachelor",5700,D657="Master",8000,D657="Master in Eng",8700,D657="PhD",10500)</f>
        <v>#N/A</v>
      </c>
      <c r="G657" s="23"/>
      <c r="H657" s="24" t="e">
        <f>'Cost Input'!$F657*'Cost Input'!$G657</f>
        <v>#N/A</v>
      </c>
      <c r="I657" s="23"/>
      <c r="J657" s="24" t="e">
        <f>'Cost Input'!$F657*'Cost Input'!$I657</f>
        <v>#N/A</v>
      </c>
      <c r="K657" s="25">
        <f>'Cost Input'!$G657+'Cost Input'!$I657</f>
        <v>0</v>
      </c>
      <c r="L657" s="26" t="e">
        <f>'Cost Input'!$H657+'Cost Input'!$J657</f>
        <v>#N/A</v>
      </c>
      <c r="M657" s="27"/>
      <c r="N657" s="27"/>
      <c r="O657" s="28">
        <f>'Cost Input'!$M657+'Cost Input'!$N657</f>
        <v>0</v>
      </c>
      <c r="P657" s="29"/>
      <c r="Q657" s="29"/>
      <c r="R657" s="1"/>
      <c r="S657" s="1"/>
      <c r="T657" s="1"/>
      <c r="U657" s="1"/>
      <c r="V657" s="1"/>
      <c r="W657" s="1"/>
      <c r="X657" s="1"/>
      <c r="Y657" s="1"/>
      <c r="Z657" s="1"/>
    </row>
    <row r="658" spans="1:26" ht="14.25" customHeight="1">
      <c r="A658" s="20"/>
      <c r="B658" s="21"/>
      <c r="C658" s="21"/>
      <c r="D658" s="22"/>
      <c r="E658" s="21"/>
      <c r="F658" s="162" t="e" cm="1">
        <f t="array" ref="F658">_xlfn.IFS(D658="Tech Bachelor - Still to be hired",5700,D658="Master - Still to be hired",8000,D658="Master in Eng - Still to be hired",8700,D658="PhD - Still to be hired",10500,D658="Tech Bachelor",5700,D658="Master",8000,D658="Master in Eng",8700,D658="PhD",10500)</f>
        <v>#N/A</v>
      </c>
      <c r="G658" s="23"/>
      <c r="H658" s="24" t="e">
        <f>'Cost Input'!$F658*'Cost Input'!$G658</f>
        <v>#N/A</v>
      </c>
      <c r="I658" s="23"/>
      <c r="J658" s="24" t="e">
        <f>'Cost Input'!$F658*'Cost Input'!$I658</f>
        <v>#N/A</v>
      </c>
      <c r="K658" s="25">
        <f>'Cost Input'!$G658+'Cost Input'!$I658</f>
        <v>0</v>
      </c>
      <c r="L658" s="26" t="e">
        <f>'Cost Input'!$H658+'Cost Input'!$J658</f>
        <v>#N/A</v>
      </c>
      <c r="M658" s="27"/>
      <c r="N658" s="27"/>
      <c r="O658" s="28">
        <f>'Cost Input'!$M658+'Cost Input'!$N658</f>
        <v>0</v>
      </c>
      <c r="P658" s="29"/>
      <c r="Q658" s="29"/>
      <c r="R658" s="1"/>
      <c r="S658" s="1"/>
      <c r="T658" s="1"/>
      <c r="U658" s="1"/>
      <c r="V658" s="1"/>
      <c r="W658" s="1"/>
      <c r="X658" s="1"/>
      <c r="Y658" s="1"/>
      <c r="Z658" s="1"/>
    </row>
    <row r="659" spans="1:26" ht="14.25" customHeight="1">
      <c r="A659" s="20"/>
      <c r="B659" s="21"/>
      <c r="C659" s="21"/>
      <c r="D659" s="22"/>
      <c r="E659" s="21"/>
      <c r="F659" s="162" t="e" cm="1">
        <f t="array" ref="F659">_xlfn.IFS(D659="Tech Bachelor - Still to be hired",5700,D659="Master - Still to be hired",8000,D659="Master in Eng - Still to be hired",8700,D659="PhD - Still to be hired",10500,D659="Tech Bachelor",5700,D659="Master",8000,D659="Master in Eng",8700,D659="PhD",10500)</f>
        <v>#N/A</v>
      </c>
      <c r="G659" s="23"/>
      <c r="H659" s="24" t="e">
        <f>'Cost Input'!$F659*'Cost Input'!$G659</f>
        <v>#N/A</v>
      </c>
      <c r="I659" s="23"/>
      <c r="J659" s="24" t="e">
        <f>'Cost Input'!$F659*'Cost Input'!$I659</f>
        <v>#N/A</v>
      </c>
      <c r="K659" s="25">
        <f>'Cost Input'!$G659+'Cost Input'!$I659</f>
        <v>0</v>
      </c>
      <c r="L659" s="26" t="e">
        <f>'Cost Input'!$H659+'Cost Input'!$J659</f>
        <v>#N/A</v>
      </c>
      <c r="M659" s="27"/>
      <c r="N659" s="27"/>
      <c r="O659" s="28">
        <f>'Cost Input'!$M659+'Cost Input'!$N659</f>
        <v>0</v>
      </c>
      <c r="P659" s="29"/>
      <c r="Q659" s="29"/>
      <c r="R659" s="1"/>
      <c r="S659" s="1"/>
      <c r="T659" s="1"/>
      <c r="U659" s="1"/>
      <c r="V659" s="1"/>
      <c r="W659" s="1"/>
      <c r="X659" s="1"/>
      <c r="Y659" s="1"/>
      <c r="Z659" s="1"/>
    </row>
    <row r="660" spans="1:26" ht="14.25" customHeight="1">
      <c r="A660" s="20"/>
      <c r="B660" s="21"/>
      <c r="C660" s="21"/>
      <c r="D660" s="22"/>
      <c r="E660" s="21"/>
      <c r="F660" s="162" t="e" cm="1">
        <f t="array" ref="F660">_xlfn.IFS(D660="Tech Bachelor - Still to be hired",5700,D660="Master - Still to be hired",8000,D660="Master in Eng - Still to be hired",8700,D660="PhD - Still to be hired",10500,D660="Tech Bachelor",5700,D660="Master",8000,D660="Master in Eng",8700,D660="PhD",10500)</f>
        <v>#N/A</v>
      </c>
      <c r="G660" s="23"/>
      <c r="H660" s="24" t="e">
        <f>'Cost Input'!$F660*'Cost Input'!$G660</f>
        <v>#N/A</v>
      </c>
      <c r="I660" s="23"/>
      <c r="J660" s="24" t="e">
        <f>'Cost Input'!$F660*'Cost Input'!$I660</f>
        <v>#N/A</v>
      </c>
      <c r="K660" s="25">
        <f>'Cost Input'!$G660+'Cost Input'!$I660</f>
        <v>0</v>
      </c>
      <c r="L660" s="26" t="e">
        <f>'Cost Input'!$H660+'Cost Input'!$J660</f>
        <v>#N/A</v>
      </c>
      <c r="M660" s="27"/>
      <c r="N660" s="27"/>
      <c r="O660" s="28">
        <f>'Cost Input'!$M660+'Cost Input'!$N660</f>
        <v>0</v>
      </c>
      <c r="P660" s="29"/>
      <c r="Q660" s="29"/>
      <c r="R660" s="1"/>
      <c r="S660" s="1"/>
      <c r="T660" s="1"/>
      <c r="U660" s="1"/>
      <c r="V660" s="1"/>
      <c r="W660" s="1"/>
      <c r="X660" s="1"/>
      <c r="Y660" s="1"/>
      <c r="Z660" s="1"/>
    </row>
    <row r="661" spans="1:26" ht="14.25" customHeight="1">
      <c r="A661" s="20"/>
      <c r="B661" s="21"/>
      <c r="C661" s="21"/>
      <c r="D661" s="22"/>
      <c r="E661" s="21"/>
      <c r="F661" s="162" t="e" cm="1">
        <f t="array" ref="F661">_xlfn.IFS(D661="Tech Bachelor - Still to be hired",5700,D661="Master - Still to be hired",8000,D661="Master in Eng - Still to be hired",8700,D661="PhD - Still to be hired",10500,D661="Tech Bachelor",5700,D661="Master",8000,D661="Master in Eng",8700,D661="PhD",10500)</f>
        <v>#N/A</v>
      </c>
      <c r="G661" s="23"/>
      <c r="H661" s="24" t="e">
        <f>'Cost Input'!$F661*'Cost Input'!$G661</f>
        <v>#N/A</v>
      </c>
      <c r="I661" s="23"/>
      <c r="J661" s="24" t="e">
        <f>'Cost Input'!$F661*'Cost Input'!$I661</f>
        <v>#N/A</v>
      </c>
      <c r="K661" s="25">
        <f>'Cost Input'!$G661+'Cost Input'!$I661</f>
        <v>0</v>
      </c>
      <c r="L661" s="26" t="e">
        <f>'Cost Input'!$H661+'Cost Input'!$J661</f>
        <v>#N/A</v>
      </c>
      <c r="M661" s="27"/>
      <c r="N661" s="27"/>
      <c r="O661" s="28">
        <f>'Cost Input'!$M661+'Cost Input'!$N661</f>
        <v>0</v>
      </c>
      <c r="P661" s="29"/>
      <c r="Q661" s="29"/>
      <c r="R661" s="1"/>
      <c r="S661" s="1"/>
      <c r="T661" s="1"/>
      <c r="U661" s="1"/>
      <c r="V661" s="1"/>
      <c r="W661" s="1"/>
      <c r="X661" s="1"/>
      <c r="Y661" s="1"/>
      <c r="Z661" s="1"/>
    </row>
    <row r="662" spans="1:26" ht="14.25" customHeight="1">
      <c r="A662" s="20"/>
      <c r="B662" s="21"/>
      <c r="C662" s="21"/>
      <c r="D662" s="22"/>
      <c r="E662" s="21"/>
      <c r="F662" s="162" t="e" cm="1">
        <f t="array" ref="F662">_xlfn.IFS(D662="Tech Bachelor - Still to be hired",5700,D662="Master - Still to be hired",8000,D662="Master in Eng - Still to be hired",8700,D662="PhD - Still to be hired",10500,D662="Tech Bachelor",5700,D662="Master",8000,D662="Master in Eng",8700,D662="PhD",10500)</f>
        <v>#N/A</v>
      </c>
      <c r="G662" s="23"/>
      <c r="H662" s="24" t="e">
        <f>'Cost Input'!$F662*'Cost Input'!$G662</f>
        <v>#N/A</v>
      </c>
      <c r="I662" s="23"/>
      <c r="J662" s="24" t="e">
        <f>'Cost Input'!$F662*'Cost Input'!$I662</f>
        <v>#N/A</v>
      </c>
      <c r="K662" s="25">
        <f>'Cost Input'!$G662+'Cost Input'!$I662</f>
        <v>0</v>
      </c>
      <c r="L662" s="26" t="e">
        <f>'Cost Input'!$H662+'Cost Input'!$J662</f>
        <v>#N/A</v>
      </c>
      <c r="M662" s="27"/>
      <c r="N662" s="27"/>
      <c r="O662" s="28">
        <f>'Cost Input'!$M662+'Cost Input'!$N662</f>
        <v>0</v>
      </c>
      <c r="P662" s="29"/>
      <c r="Q662" s="29"/>
      <c r="R662" s="1"/>
      <c r="S662" s="1"/>
      <c r="T662" s="1"/>
      <c r="U662" s="1"/>
      <c r="V662" s="1"/>
      <c r="W662" s="1"/>
      <c r="X662" s="1"/>
      <c r="Y662" s="1"/>
      <c r="Z662" s="1"/>
    </row>
    <row r="663" spans="1:26" ht="14.25" customHeight="1">
      <c r="A663" s="20"/>
      <c r="B663" s="21"/>
      <c r="C663" s="21"/>
      <c r="D663" s="22"/>
      <c r="E663" s="21"/>
      <c r="F663" s="162" t="e" cm="1">
        <f t="array" ref="F663">_xlfn.IFS(D663="Tech Bachelor - Still to be hired",5700,D663="Master - Still to be hired",8000,D663="Master in Eng - Still to be hired",8700,D663="PhD - Still to be hired",10500,D663="Tech Bachelor",5700,D663="Master",8000,D663="Master in Eng",8700,D663="PhD",10500)</f>
        <v>#N/A</v>
      </c>
      <c r="G663" s="23"/>
      <c r="H663" s="24" t="e">
        <f>'Cost Input'!$F663*'Cost Input'!$G663</f>
        <v>#N/A</v>
      </c>
      <c r="I663" s="23"/>
      <c r="J663" s="24" t="e">
        <f>'Cost Input'!$F663*'Cost Input'!$I663</f>
        <v>#N/A</v>
      </c>
      <c r="K663" s="25">
        <f>'Cost Input'!$G663+'Cost Input'!$I663</f>
        <v>0</v>
      </c>
      <c r="L663" s="26" t="e">
        <f>'Cost Input'!$H663+'Cost Input'!$J663</f>
        <v>#N/A</v>
      </c>
      <c r="M663" s="27"/>
      <c r="N663" s="27"/>
      <c r="O663" s="28">
        <f>'Cost Input'!$M663+'Cost Input'!$N663</f>
        <v>0</v>
      </c>
      <c r="P663" s="29"/>
      <c r="Q663" s="29"/>
      <c r="R663" s="1"/>
      <c r="S663" s="1"/>
      <c r="T663" s="1"/>
      <c r="U663" s="1"/>
      <c r="V663" s="1"/>
      <c r="W663" s="1"/>
      <c r="X663" s="1"/>
      <c r="Y663" s="1"/>
      <c r="Z663" s="1"/>
    </row>
    <row r="664" spans="1:26" ht="14.25" customHeight="1">
      <c r="A664" s="20"/>
      <c r="B664" s="21"/>
      <c r="C664" s="21"/>
      <c r="D664" s="22"/>
      <c r="E664" s="21"/>
      <c r="F664" s="162" t="e" cm="1">
        <f t="array" ref="F664">_xlfn.IFS(D664="Tech Bachelor - Still to be hired",5700,D664="Master - Still to be hired",8000,D664="Master in Eng - Still to be hired",8700,D664="PhD - Still to be hired",10500,D664="Tech Bachelor",5700,D664="Master",8000,D664="Master in Eng",8700,D664="PhD",10500)</f>
        <v>#N/A</v>
      </c>
      <c r="G664" s="23"/>
      <c r="H664" s="24" t="e">
        <f>'Cost Input'!$F664*'Cost Input'!$G664</f>
        <v>#N/A</v>
      </c>
      <c r="I664" s="23"/>
      <c r="J664" s="24" t="e">
        <f>'Cost Input'!$F664*'Cost Input'!$I664</f>
        <v>#N/A</v>
      </c>
      <c r="K664" s="25">
        <f>'Cost Input'!$G664+'Cost Input'!$I664</f>
        <v>0</v>
      </c>
      <c r="L664" s="26" t="e">
        <f>'Cost Input'!$H664+'Cost Input'!$J664</f>
        <v>#N/A</v>
      </c>
      <c r="M664" s="27"/>
      <c r="N664" s="27"/>
      <c r="O664" s="28">
        <f>'Cost Input'!$M664+'Cost Input'!$N664</f>
        <v>0</v>
      </c>
      <c r="P664" s="29"/>
      <c r="Q664" s="29"/>
      <c r="R664" s="1"/>
      <c r="S664" s="1"/>
      <c r="T664" s="1"/>
      <c r="U664" s="1"/>
      <c r="V664" s="1"/>
      <c r="W664" s="1"/>
      <c r="X664" s="1"/>
      <c r="Y664" s="1"/>
      <c r="Z664" s="1"/>
    </row>
    <row r="665" spans="1:26" ht="14.25" customHeight="1">
      <c r="A665" s="20"/>
      <c r="B665" s="21"/>
      <c r="C665" s="21"/>
      <c r="D665" s="22"/>
      <c r="E665" s="21"/>
      <c r="F665" s="162" t="e" cm="1">
        <f t="array" ref="F665">_xlfn.IFS(D665="Tech Bachelor - Still to be hired",5700,D665="Master - Still to be hired",8000,D665="Master in Eng - Still to be hired",8700,D665="PhD - Still to be hired",10500,D665="Tech Bachelor",5700,D665="Master",8000,D665="Master in Eng",8700,D665="PhD",10500)</f>
        <v>#N/A</v>
      </c>
      <c r="G665" s="23"/>
      <c r="H665" s="24" t="e">
        <f>'Cost Input'!$F665*'Cost Input'!$G665</f>
        <v>#N/A</v>
      </c>
      <c r="I665" s="23"/>
      <c r="J665" s="24" t="e">
        <f>'Cost Input'!$F665*'Cost Input'!$I665</f>
        <v>#N/A</v>
      </c>
      <c r="K665" s="25">
        <f>'Cost Input'!$G665+'Cost Input'!$I665</f>
        <v>0</v>
      </c>
      <c r="L665" s="26" t="e">
        <f>'Cost Input'!$H665+'Cost Input'!$J665</f>
        <v>#N/A</v>
      </c>
      <c r="M665" s="27"/>
      <c r="N665" s="27"/>
      <c r="O665" s="28">
        <f>'Cost Input'!$M665+'Cost Input'!$N665</f>
        <v>0</v>
      </c>
      <c r="P665" s="29"/>
      <c r="Q665" s="29"/>
      <c r="R665" s="1"/>
      <c r="S665" s="1"/>
      <c r="T665" s="1"/>
      <c r="U665" s="1"/>
      <c r="V665" s="1"/>
      <c r="W665" s="1"/>
      <c r="X665" s="1"/>
      <c r="Y665" s="1"/>
      <c r="Z665" s="1"/>
    </row>
    <row r="666" spans="1:26" ht="14.25" customHeight="1">
      <c r="A666" s="20"/>
      <c r="B666" s="21"/>
      <c r="C666" s="21"/>
      <c r="D666" s="22"/>
      <c r="E666" s="21"/>
      <c r="F666" s="162" t="e" cm="1">
        <f t="array" ref="F666">_xlfn.IFS(D666="Tech Bachelor - Still to be hired",5700,D666="Master - Still to be hired",8000,D666="Master in Eng - Still to be hired",8700,D666="PhD - Still to be hired",10500,D666="Tech Bachelor",5700,D666="Master",8000,D666="Master in Eng",8700,D666="PhD",10500)</f>
        <v>#N/A</v>
      </c>
      <c r="G666" s="23"/>
      <c r="H666" s="24" t="e">
        <f>'Cost Input'!$F666*'Cost Input'!$G666</f>
        <v>#N/A</v>
      </c>
      <c r="I666" s="23"/>
      <c r="J666" s="24" t="e">
        <f>'Cost Input'!$F666*'Cost Input'!$I666</f>
        <v>#N/A</v>
      </c>
      <c r="K666" s="25">
        <f>'Cost Input'!$G666+'Cost Input'!$I666</f>
        <v>0</v>
      </c>
      <c r="L666" s="26" t="e">
        <f>'Cost Input'!$H666+'Cost Input'!$J666</f>
        <v>#N/A</v>
      </c>
      <c r="M666" s="27"/>
      <c r="N666" s="27"/>
      <c r="O666" s="28">
        <f>'Cost Input'!$M666+'Cost Input'!$N666</f>
        <v>0</v>
      </c>
      <c r="P666" s="29"/>
      <c r="Q666" s="29"/>
      <c r="R666" s="1"/>
      <c r="S666" s="1"/>
      <c r="T666" s="1"/>
      <c r="U666" s="1"/>
      <c r="V666" s="1"/>
      <c r="W666" s="1"/>
      <c r="X666" s="1"/>
      <c r="Y666" s="1"/>
      <c r="Z666" s="1"/>
    </row>
    <row r="667" spans="1:26" ht="14.25" customHeight="1">
      <c r="A667" s="20"/>
      <c r="B667" s="21"/>
      <c r="C667" s="21"/>
      <c r="D667" s="22"/>
      <c r="E667" s="21"/>
      <c r="F667" s="162" t="e" cm="1">
        <f t="array" ref="F667">_xlfn.IFS(D667="Tech Bachelor - Still to be hired",5700,D667="Master - Still to be hired",8000,D667="Master in Eng - Still to be hired",8700,D667="PhD - Still to be hired",10500,D667="Tech Bachelor",5700,D667="Master",8000,D667="Master in Eng",8700,D667="PhD",10500)</f>
        <v>#N/A</v>
      </c>
      <c r="G667" s="23"/>
      <c r="H667" s="24" t="e">
        <f>'Cost Input'!$F667*'Cost Input'!$G667</f>
        <v>#N/A</v>
      </c>
      <c r="I667" s="23"/>
      <c r="J667" s="24" t="e">
        <f>'Cost Input'!$F667*'Cost Input'!$I667</f>
        <v>#N/A</v>
      </c>
      <c r="K667" s="25">
        <f>'Cost Input'!$G667+'Cost Input'!$I667</f>
        <v>0</v>
      </c>
      <c r="L667" s="26" t="e">
        <f>'Cost Input'!$H667+'Cost Input'!$J667</f>
        <v>#N/A</v>
      </c>
      <c r="M667" s="27"/>
      <c r="N667" s="27"/>
      <c r="O667" s="28">
        <f>'Cost Input'!$M667+'Cost Input'!$N667</f>
        <v>0</v>
      </c>
      <c r="P667" s="29"/>
      <c r="Q667" s="29"/>
      <c r="R667" s="1"/>
      <c r="S667" s="1"/>
      <c r="T667" s="1"/>
      <c r="U667" s="1"/>
      <c r="V667" s="1"/>
      <c r="W667" s="1"/>
      <c r="X667" s="1"/>
      <c r="Y667" s="1"/>
      <c r="Z667" s="1"/>
    </row>
    <row r="668" spans="1:26" ht="14.25" customHeight="1">
      <c r="A668" s="20"/>
      <c r="B668" s="21"/>
      <c r="C668" s="21"/>
      <c r="D668" s="22"/>
      <c r="E668" s="21"/>
      <c r="F668" s="162" t="e" cm="1">
        <f t="array" ref="F668">_xlfn.IFS(D668="Tech Bachelor - Still to be hired",5700,D668="Master - Still to be hired",8000,D668="Master in Eng - Still to be hired",8700,D668="PhD - Still to be hired",10500,D668="Tech Bachelor",5700,D668="Master",8000,D668="Master in Eng",8700,D668="PhD",10500)</f>
        <v>#N/A</v>
      </c>
      <c r="G668" s="23"/>
      <c r="H668" s="24" t="e">
        <f>'Cost Input'!$F668*'Cost Input'!$G668</f>
        <v>#N/A</v>
      </c>
      <c r="I668" s="23"/>
      <c r="J668" s="24" t="e">
        <f>'Cost Input'!$F668*'Cost Input'!$I668</f>
        <v>#N/A</v>
      </c>
      <c r="K668" s="25">
        <f>'Cost Input'!$G668+'Cost Input'!$I668</f>
        <v>0</v>
      </c>
      <c r="L668" s="26" t="e">
        <f>'Cost Input'!$H668+'Cost Input'!$J668</f>
        <v>#N/A</v>
      </c>
      <c r="M668" s="27"/>
      <c r="N668" s="27"/>
      <c r="O668" s="28">
        <f>'Cost Input'!$M668+'Cost Input'!$N668</f>
        <v>0</v>
      </c>
      <c r="P668" s="29"/>
      <c r="Q668" s="29"/>
      <c r="R668" s="1"/>
      <c r="S668" s="1"/>
      <c r="T668" s="1"/>
      <c r="U668" s="1"/>
      <c r="V668" s="1"/>
      <c r="W668" s="1"/>
      <c r="X668" s="1"/>
      <c r="Y668" s="1"/>
      <c r="Z668" s="1"/>
    </row>
    <row r="669" spans="1:26" ht="14.25" customHeight="1">
      <c r="A669" s="20"/>
      <c r="B669" s="21"/>
      <c r="C669" s="21"/>
      <c r="D669" s="22"/>
      <c r="E669" s="21"/>
      <c r="F669" s="162" t="e" cm="1">
        <f t="array" ref="F669">_xlfn.IFS(D669="Tech Bachelor - Still to be hired",5700,D669="Master - Still to be hired",8000,D669="Master in Eng - Still to be hired",8700,D669="PhD - Still to be hired",10500,D669="Tech Bachelor",5700,D669="Master",8000,D669="Master in Eng",8700,D669="PhD",10500)</f>
        <v>#N/A</v>
      </c>
      <c r="G669" s="23"/>
      <c r="H669" s="24" t="e">
        <f>'Cost Input'!$F669*'Cost Input'!$G669</f>
        <v>#N/A</v>
      </c>
      <c r="I669" s="23"/>
      <c r="J669" s="24" t="e">
        <f>'Cost Input'!$F669*'Cost Input'!$I669</f>
        <v>#N/A</v>
      </c>
      <c r="K669" s="25">
        <f>'Cost Input'!$G669+'Cost Input'!$I669</f>
        <v>0</v>
      </c>
      <c r="L669" s="26" t="e">
        <f>'Cost Input'!$H669+'Cost Input'!$J669</f>
        <v>#N/A</v>
      </c>
      <c r="M669" s="27"/>
      <c r="N669" s="27"/>
      <c r="O669" s="28">
        <f>'Cost Input'!$M669+'Cost Input'!$N669</f>
        <v>0</v>
      </c>
      <c r="P669" s="29"/>
      <c r="Q669" s="29"/>
      <c r="R669" s="1"/>
      <c r="S669" s="1"/>
      <c r="T669" s="1"/>
      <c r="U669" s="1"/>
      <c r="V669" s="1"/>
      <c r="W669" s="1"/>
      <c r="X669" s="1"/>
      <c r="Y669" s="1"/>
      <c r="Z669" s="1"/>
    </row>
    <row r="670" spans="1:26" ht="14.25" customHeight="1">
      <c r="A670" s="20"/>
      <c r="B670" s="21"/>
      <c r="C670" s="21"/>
      <c r="D670" s="22"/>
      <c r="E670" s="21"/>
      <c r="F670" s="162" t="e" cm="1">
        <f t="array" ref="F670">_xlfn.IFS(D670="Tech Bachelor - Still to be hired",5700,D670="Master - Still to be hired",8000,D670="Master in Eng - Still to be hired",8700,D670="PhD - Still to be hired",10500,D670="Tech Bachelor",5700,D670="Master",8000,D670="Master in Eng",8700,D670="PhD",10500)</f>
        <v>#N/A</v>
      </c>
      <c r="G670" s="23"/>
      <c r="H670" s="24" t="e">
        <f>'Cost Input'!$F670*'Cost Input'!$G670</f>
        <v>#N/A</v>
      </c>
      <c r="I670" s="23"/>
      <c r="J670" s="24" t="e">
        <f>'Cost Input'!$F670*'Cost Input'!$I670</f>
        <v>#N/A</v>
      </c>
      <c r="K670" s="25">
        <f>'Cost Input'!$G670+'Cost Input'!$I670</f>
        <v>0</v>
      </c>
      <c r="L670" s="26" t="e">
        <f>'Cost Input'!$H670+'Cost Input'!$J670</f>
        <v>#N/A</v>
      </c>
      <c r="M670" s="27"/>
      <c r="N670" s="27"/>
      <c r="O670" s="28">
        <f>'Cost Input'!$M670+'Cost Input'!$N670</f>
        <v>0</v>
      </c>
      <c r="P670" s="29"/>
      <c r="Q670" s="29"/>
      <c r="R670" s="1"/>
      <c r="S670" s="1"/>
      <c r="T670" s="1"/>
      <c r="U670" s="1"/>
      <c r="V670" s="1"/>
      <c r="W670" s="1"/>
      <c r="X670" s="1"/>
      <c r="Y670" s="1"/>
      <c r="Z670" s="1"/>
    </row>
    <row r="671" spans="1:26" ht="14.25" customHeight="1">
      <c r="A671" s="20"/>
      <c r="B671" s="21"/>
      <c r="C671" s="21"/>
      <c r="D671" s="22"/>
      <c r="E671" s="21"/>
      <c r="F671" s="162" t="e" cm="1">
        <f t="array" ref="F671">_xlfn.IFS(D671="Tech Bachelor - Still to be hired",5700,D671="Master - Still to be hired",8000,D671="Master in Eng - Still to be hired",8700,D671="PhD - Still to be hired",10500,D671="Tech Bachelor",5700,D671="Master",8000,D671="Master in Eng",8700,D671="PhD",10500)</f>
        <v>#N/A</v>
      </c>
      <c r="G671" s="23"/>
      <c r="H671" s="24" t="e">
        <f>'Cost Input'!$F671*'Cost Input'!$G671</f>
        <v>#N/A</v>
      </c>
      <c r="I671" s="23"/>
      <c r="J671" s="24" t="e">
        <f>'Cost Input'!$F671*'Cost Input'!$I671</f>
        <v>#N/A</v>
      </c>
      <c r="K671" s="25">
        <f>'Cost Input'!$G671+'Cost Input'!$I671</f>
        <v>0</v>
      </c>
      <c r="L671" s="26" t="e">
        <f>'Cost Input'!$H671+'Cost Input'!$J671</f>
        <v>#N/A</v>
      </c>
      <c r="M671" s="27"/>
      <c r="N671" s="27"/>
      <c r="O671" s="28">
        <f>'Cost Input'!$M671+'Cost Input'!$N671</f>
        <v>0</v>
      </c>
      <c r="P671" s="29"/>
      <c r="Q671" s="29"/>
      <c r="R671" s="1"/>
      <c r="S671" s="1"/>
      <c r="T671" s="1"/>
      <c r="U671" s="1"/>
      <c r="V671" s="1"/>
      <c r="W671" s="1"/>
      <c r="X671" s="1"/>
      <c r="Y671" s="1"/>
      <c r="Z671" s="1"/>
    </row>
    <row r="672" spans="1:26" ht="14.25" customHeight="1">
      <c r="A672" s="20"/>
      <c r="B672" s="21"/>
      <c r="C672" s="21"/>
      <c r="D672" s="22"/>
      <c r="E672" s="21"/>
      <c r="F672" s="162" t="e" cm="1">
        <f t="array" ref="F672">_xlfn.IFS(D672="Tech Bachelor - Still to be hired",5700,D672="Master - Still to be hired",8000,D672="Master in Eng - Still to be hired",8700,D672="PhD - Still to be hired",10500,D672="Tech Bachelor",5700,D672="Master",8000,D672="Master in Eng",8700,D672="PhD",10500)</f>
        <v>#N/A</v>
      </c>
      <c r="G672" s="23"/>
      <c r="H672" s="24" t="e">
        <f>'Cost Input'!$F672*'Cost Input'!$G672</f>
        <v>#N/A</v>
      </c>
      <c r="I672" s="23"/>
      <c r="J672" s="24" t="e">
        <f>'Cost Input'!$F672*'Cost Input'!$I672</f>
        <v>#N/A</v>
      </c>
      <c r="K672" s="25">
        <f>'Cost Input'!$G672+'Cost Input'!$I672</f>
        <v>0</v>
      </c>
      <c r="L672" s="26" t="e">
        <f>'Cost Input'!$H672+'Cost Input'!$J672</f>
        <v>#N/A</v>
      </c>
      <c r="M672" s="27"/>
      <c r="N672" s="27"/>
      <c r="O672" s="28">
        <f>'Cost Input'!$M672+'Cost Input'!$N672</f>
        <v>0</v>
      </c>
      <c r="P672" s="29"/>
      <c r="Q672" s="29"/>
      <c r="R672" s="1"/>
      <c r="S672" s="1"/>
      <c r="T672" s="1"/>
      <c r="U672" s="1"/>
      <c r="V672" s="1"/>
      <c r="W672" s="1"/>
      <c r="X672" s="1"/>
      <c r="Y672" s="1"/>
      <c r="Z672" s="1"/>
    </row>
    <row r="673" spans="1:26" ht="14.25" customHeight="1">
      <c r="A673" s="20"/>
      <c r="B673" s="21"/>
      <c r="C673" s="21"/>
      <c r="D673" s="22"/>
      <c r="E673" s="21"/>
      <c r="F673" s="162" t="e" cm="1">
        <f t="array" ref="F673">_xlfn.IFS(D673="Tech Bachelor - Still to be hired",5700,D673="Master - Still to be hired",8000,D673="Master in Eng - Still to be hired",8700,D673="PhD - Still to be hired",10500,D673="Tech Bachelor",5700,D673="Master",8000,D673="Master in Eng",8700,D673="PhD",10500)</f>
        <v>#N/A</v>
      </c>
      <c r="G673" s="23"/>
      <c r="H673" s="24" t="e">
        <f>'Cost Input'!$F673*'Cost Input'!$G673</f>
        <v>#N/A</v>
      </c>
      <c r="I673" s="23"/>
      <c r="J673" s="24" t="e">
        <f>'Cost Input'!$F673*'Cost Input'!$I673</f>
        <v>#N/A</v>
      </c>
      <c r="K673" s="25">
        <f>'Cost Input'!$G673+'Cost Input'!$I673</f>
        <v>0</v>
      </c>
      <c r="L673" s="26" t="e">
        <f>'Cost Input'!$H673+'Cost Input'!$J673</f>
        <v>#N/A</v>
      </c>
      <c r="M673" s="27"/>
      <c r="N673" s="27"/>
      <c r="O673" s="28">
        <f>'Cost Input'!$M673+'Cost Input'!$N673</f>
        <v>0</v>
      </c>
      <c r="P673" s="29"/>
      <c r="Q673" s="29"/>
      <c r="R673" s="1"/>
      <c r="S673" s="1"/>
      <c r="T673" s="1"/>
      <c r="U673" s="1"/>
      <c r="V673" s="1"/>
      <c r="W673" s="1"/>
      <c r="X673" s="1"/>
      <c r="Y673" s="1"/>
      <c r="Z673" s="1"/>
    </row>
    <row r="674" spans="1:26" ht="14.25" customHeight="1">
      <c r="A674" s="20"/>
      <c r="B674" s="21"/>
      <c r="C674" s="21"/>
      <c r="D674" s="22"/>
      <c r="E674" s="21"/>
      <c r="F674" s="162" t="e" cm="1">
        <f t="array" ref="F674">_xlfn.IFS(D674="Tech Bachelor - Still to be hired",5700,D674="Master - Still to be hired",8000,D674="Master in Eng - Still to be hired",8700,D674="PhD - Still to be hired",10500,D674="Tech Bachelor",5700,D674="Master",8000,D674="Master in Eng",8700,D674="PhD",10500)</f>
        <v>#N/A</v>
      </c>
      <c r="G674" s="23"/>
      <c r="H674" s="24" t="e">
        <f>'Cost Input'!$F674*'Cost Input'!$G674</f>
        <v>#N/A</v>
      </c>
      <c r="I674" s="23"/>
      <c r="J674" s="24" t="e">
        <f>'Cost Input'!$F674*'Cost Input'!$I674</f>
        <v>#N/A</v>
      </c>
      <c r="K674" s="25">
        <f>'Cost Input'!$G674+'Cost Input'!$I674</f>
        <v>0</v>
      </c>
      <c r="L674" s="26" t="e">
        <f>'Cost Input'!$H674+'Cost Input'!$J674</f>
        <v>#N/A</v>
      </c>
      <c r="M674" s="27"/>
      <c r="N674" s="27"/>
      <c r="O674" s="28">
        <f>'Cost Input'!$M674+'Cost Input'!$N674</f>
        <v>0</v>
      </c>
      <c r="P674" s="29"/>
      <c r="Q674" s="29"/>
      <c r="R674" s="1"/>
      <c r="S674" s="1"/>
      <c r="T674" s="1"/>
      <c r="U674" s="1"/>
      <c r="V674" s="1"/>
      <c r="W674" s="1"/>
      <c r="X674" s="1"/>
      <c r="Y674" s="1"/>
      <c r="Z674" s="1"/>
    </row>
    <row r="675" spans="1:26" ht="14.25" customHeight="1">
      <c r="A675" s="20"/>
      <c r="B675" s="21"/>
      <c r="C675" s="21"/>
      <c r="D675" s="22"/>
      <c r="E675" s="21"/>
      <c r="F675" s="162" t="e" cm="1">
        <f t="array" ref="F675">_xlfn.IFS(D675="Tech Bachelor - Still to be hired",5700,D675="Master - Still to be hired",8000,D675="Master in Eng - Still to be hired",8700,D675="PhD - Still to be hired",10500,D675="Tech Bachelor",5700,D675="Master",8000,D675="Master in Eng",8700,D675="PhD",10500)</f>
        <v>#N/A</v>
      </c>
      <c r="G675" s="23"/>
      <c r="H675" s="24" t="e">
        <f>'Cost Input'!$F675*'Cost Input'!$G675</f>
        <v>#N/A</v>
      </c>
      <c r="I675" s="23"/>
      <c r="J675" s="24" t="e">
        <f>'Cost Input'!$F675*'Cost Input'!$I675</f>
        <v>#N/A</v>
      </c>
      <c r="K675" s="25">
        <f>'Cost Input'!$G675+'Cost Input'!$I675</f>
        <v>0</v>
      </c>
      <c r="L675" s="26" t="e">
        <f>'Cost Input'!$H675+'Cost Input'!$J675</f>
        <v>#N/A</v>
      </c>
      <c r="M675" s="27"/>
      <c r="N675" s="27"/>
      <c r="O675" s="28">
        <f>'Cost Input'!$M675+'Cost Input'!$N675</f>
        <v>0</v>
      </c>
      <c r="P675" s="29"/>
      <c r="Q675" s="29"/>
      <c r="R675" s="1"/>
      <c r="S675" s="1"/>
      <c r="T675" s="1"/>
      <c r="U675" s="1"/>
      <c r="V675" s="1"/>
      <c r="W675" s="1"/>
      <c r="X675" s="1"/>
      <c r="Y675" s="1"/>
      <c r="Z675" s="1"/>
    </row>
    <row r="676" spans="1:26" ht="14.25" customHeight="1">
      <c r="A676" s="20"/>
      <c r="B676" s="21"/>
      <c r="C676" s="21"/>
      <c r="D676" s="22"/>
      <c r="E676" s="21"/>
      <c r="F676" s="162" t="e" cm="1">
        <f t="array" ref="F676">_xlfn.IFS(D676="Tech Bachelor - Still to be hired",5700,D676="Master - Still to be hired",8000,D676="Master in Eng - Still to be hired",8700,D676="PhD - Still to be hired",10500,D676="Tech Bachelor",5700,D676="Master",8000,D676="Master in Eng",8700,D676="PhD",10500)</f>
        <v>#N/A</v>
      </c>
      <c r="G676" s="23"/>
      <c r="H676" s="24" t="e">
        <f>'Cost Input'!$F676*'Cost Input'!$G676</f>
        <v>#N/A</v>
      </c>
      <c r="I676" s="23"/>
      <c r="J676" s="24" t="e">
        <f>'Cost Input'!$F676*'Cost Input'!$I676</f>
        <v>#N/A</v>
      </c>
      <c r="K676" s="25">
        <f>'Cost Input'!$G676+'Cost Input'!$I676</f>
        <v>0</v>
      </c>
      <c r="L676" s="26" t="e">
        <f>'Cost Input'!$H676+'Cost Input'!$J676</f>
        <v>#N/A</v>
      </c>
      <c r="M676" s="27"/>
      <c r="N676" s="27"/>
      <c r="O676" s="28">
        <f>'Cost Input'!$M676+'Cost Input'!$N676</f>
        <v>0</v>
      </c>
      <c r="P676" s="29"/>
      <c r="Q676" s="29"/>
      <c r="R676" s="1"/>
      <c r="S676" s="1"/>
      <c r="T676" s="1"/>
      <c r="U676" s="1"/>
      <c r="V676" s="1"/>
      <c r="W676" s="1"/>
      <c r="X676" s="1"/>
      <c r="Y676" s="1"/>
      <c r="Z676" s="1"/>
    </row>
    <row r="677" spans="1:26" ht="14.25" customHeight="1">
      <c r="A677" s="20"/>
      <c r="B677" s="21"/>
      <c r="C677" s="21"/>
      <c r="D677" s="22"/>
      <c r="E677" s="21"/>
      <c r="F677" s="162" t="e" cm="1">
        <f t="array" ref="F677">_xlfn.IFS(D677="Tech Bachelor - Still to be hired",5700,D677="Master - Still to be hired",8000,D677="Master in Eng - Still to be hired",8700,D677="PhD - Still to be hired",10500,D677="Tech Bachelor",5700,D677="Master",8000,D677="Master in Eng",8700,D677="PhD",10500)</f>
        <v>#N/A</v>
      </c>
      <c r="G677" s="23"/>
      <c r="H677" s="24" t="e">
        <f>'Cost Input'!$F677*'Cost Input'!$G677</f>
        <v>#N/A</v>
      </c>
      <c r="I677" s="23"/>
      <c r="J677" s="24" t="e">
        <f>'Cost Input'!$F677*'Cost Input'!$I677</f>
        <v>#N/A</v>
      </c>
      <c r="K677" s="25">
        <f>'Cost Input'!$G677+'Cost Input'!$I677</f>
        <v>0</v>
      </c>
      <c r="L677" s="26" t="e">
        <f>'Cost Input'!$H677+'Cost Input'!$J677</f>
        <v>#N/A</v>
      </c>
      <c r="M677" s="27"/>
      <c r="N677" s="27"/>
      <c r="O677" s="28">
        <f>'Cost Input'!$M677+'Cost Input'!$N677</f>
        <v>0</v>
      </c>
      <c r="P677" s="29"/>
      <c r="Q677" s="29"/>
      <c r="R677" s="1"/>
      <c r="S677" s="1"/>
      <c r="T677" s="1"/>
      <c r="U677" s="1"/>
      <c r="V677" s="1"/>
      <c r="W677" s="1"/>
      <c r="X677" s="1"/>
      <c r="Y677" s="1"/>
      <c r="Z677" s="1"/>
    </row>
    <row r="678" spans="1:26" ht="14.25" customHeight="1">
      <c r="A678" s="20"/>
      <c r="B678" s="21"/>
      <c r="C678" s="21"/>
      <c r="D678" s="22"/>
      <c r="E678" s="21"/>
      <c r="F678" s="162" t="e" cm="1">
        <f t="array" ref="F678">_xlfn.IFS(D678="Tech Bachelor - Still to be hired",5700,D678="Master - Still to be hired",8000,D678="Master in Eng - Still to be hired",8700,D678="PhD - Still to be hired",10500,D678="Tech Bachelor",5700,D678="Master",8000,D678="Master in Eng",8700,D678="PhD",10500)</f>
        <v>#N/A</v>
      </c>
      <c r="G678" s="23"/>
      <c r="H678" s="24" t="e">
        <f>'Cost Input'!$F678*'Cost Input'!$G678</f>
        <v>#N/A</v>
      </c>
      <c r="I678" s="23"/>
      <c r="J678" s="24" t="e">
        <f>'Cost Input'!$F678*'Cost Input'!$I678</f>
        <v>#N/A</v>
      </c>
      <c r="K678" s="25">
        <f>'Cost Input'!$G678+'Cost Input'!$I678</f>
        <v>0</v>
      </c>
      <c r="L678" s="26" t="e">
        <f>'Cost Input'!$H678+'Cost Input'!$J678</f>
        <v>#N/A</v>
      </c>
      <c r="M678" s="27"/>
      <c r="N678" s="27"/>
      <c r="O678" s="28">
        <f>'Cost Input'!$M678+'Cost Input'!$N678</f>
        <v>0</v>
      </c>
      <c r="P678" s="29"/>
      <c r="Q678" s="29"/>
      <c r="R678" s="1"/>
      <c r="S678" s="1"/>
      <c r="T678" s="1"/>
      <c r="U678" s="1"/>
      <c r="V678" s="1"/>
      <c r="W678" s="1"/>
      <c r="X678" s="1"/>
      <c r="Y678" s="1"/>
      <c r="Z678" s="1"/>
    </row>
    <row r="679" spans="1:26" ht="14.25" customHeight="1">
      <c r="A679" s="20"/>
      <c r="B679" s="21"/>
      <c r="C679" s="21"/>
      <c r="D679" s="22"/>
      <c r="E679" s="21"/>
      <c r="F679" s="162" t="e" cm="1">
        <f t="array" ref="F679">_xlfn.IFS(D679="Tech Bachelor - Still to be hired",5700,D679="Master - Still to be hired",8000,D679="Master in Eng - Still to be hired",8700,D679="PhD - Still to be hired",10500,D679="Tech Bachelor",5700,D679="Master",8000,D679="Master in Eng",8700,D679="PhD",10500)</f>
        <v>#N/A</v>
      </c>
      <c r="G679" s="23"/>
      <c r="H679" s="24" t="e">
        <f>'Cost Input'!$F679*'Cost Input'!$G679</f>
        <v>#N/A</v>
      </c>
      <c r="I679" s="23"/>
      <c r="J679" s="24" t="e">
        <f>'Cost Input'!$F679*'Cost Input'!$I679</f>
        <v>#N/A</v>
      </c>
      <c r="K679" s="25">
        <f>'Cost Input'!$G679+'Cost Input'!$I679</f>
        <v>0</v>
      </c>
      <c r="L679" s="26" t="e">
        <f>'Cost Input'!$H679+'Cost Input'!$J679</f>
        <v>#N/A</v>
      </c>
      <c r="M679" s="27"/>
      <c r="N679" s="27"/>
      <c r="O679" s="28">
        <f>'Cost Input'!$M679+'Cost Input'!$N679</f>
        <v>0</v>
      </c>
      <c r="P679" s="29"/>
      <c r="Q679" s="29"/>
      <c r="R679" s="1"/>
      <c r="S679" s="1"/>
      <c r="T679" s="1"/>
      <c r="U679" s="1"/>
      <c r="V679" s="1"/>
      <c r="W679" s="1"/>
      <c r="X679" s="1"/>
      <c r="Y679" s="1"/>
      <c r="Z679" s="1"/>
    </row>
    <row r="680" spans="1:26" ht="14.25" customHeight="1">
      <c r="A680" s="20"/>
      <c r="B680" s="21"/>
      <c r="C680" s="21"/>
      <c r="D680" s="22"/>
      <c r="E680" s="21"/>
      <c r="F680" s="162" t="e" cm="1">
        <f t="array" ref="F680">_xlfn.IFS(D680="Tech Bachelor - Still to be hired",5700,D680="Master - Still to be hired",8000,D680="Master in Eng - Still to be hired",8700,D680="PhD - Still to be hired",10500,D680="Tech Bachelor",5700,D680="Master",8000,D680="Master in Eng",8700,D680="PhD",10500)</f>
        <v>#N/A</v>
      </c>
      <c r="G680" s="23"/>
      <c r="H680" s="24" t="e">
        <f>'Cost Input'!$F680*'Cost Input'!$G680</f>
        <v>#N/A</v>
      </c>
      <c r="I680" s="23"/>
      <c r="J680" s="24" t="e">
        <f>'Cost Input'!$F680*'Cost Input'!$I680</f>
        <v>#N/A</v>
      </c>
      <c r="K680" s="25">
        <f>'Cost Input'!$G680+'Cost Input'!$I680</f>
        <v>0</v>
      </c>
      <c r="L680" s="26" t="e">
        <f>'Cost Input'!$H680+'Cost Input'!$J680</f>
        <v>#N/A</v>
      </c>
      <c r="M680" s="27"/>
      <c r="N680" s="27"/>
      <c r="O680" s="28">
        <f>'Cost Input'!$M680+'Cost Input'!$N680</f>
        <v>0</v>
      </c>
      <c r="P680" s="29"/>
      <c r="Q680" s="29"/>
      <c r="R680" s="1"/>
      <c r="S680" s="1"/>
      <c r="T680" s="1"/>
      <c r="U680" s="1"/>
      <c r="V680" s="1"/>
      <c r="W680" s="1"/>
      <c r="X680" s="1"/>
      <c r="Y680" s="1"/>
      <c r="Z680" s="1"/>
    </row>
    <row r="681" spans="1:26" ht="14.25" customHeight="1">
      <c r="A681" s="20"/>
      <c r="B681" s="21"/>
      <c r="C681" s="21"/>
      <c r="D681" s="22"/>
      <c r="E681" s="21"/>
      <c r="F681" s="162" t="e" cm="1">
        <f t="array" ref="F681">_xlfn.IFS(D681="Tech Bachelor - Still to be hired",5700,D681="Master - Still to be hired",8000,D681="Master in Eng - Still to be hired",8700,D681="PhD - Still to be hired",10500,D681="Tech Bachelor",5700,D681="Master",8000,D681="Master in Eng",8700,D681="PhD",10500)</f>
        <v>#N/A</v>
      </c>
      <c r="G681" s="23"/>
      <c r="H681" s="24" t="e">
        <f>'Cost Input'!$F681*'Cost Input'!$G681</f>
        <v>#N/A</v>
      </c>
      <c r="I681" s="23"/>
      <c r="J681" s="24" t="e">
        <f>'Cost Input'!$F681*'Cost Input'!$I681</f>
        <v>#N/A</v>
      </c>
      <c r="K681" s="25">
        <f>'Cost Input'!$G681+'Cost Input'!$I681</f>
        <v>0</v>
      </c>
      <c r="L681" s="26" t="e">
        <f>'Cost Input'!$H681+'Cost Input'!$J681</f>
        <v>#N/A</v>
      </c>
      <c r="M681" s="27"/>
      <c r="N681" s="27"/>
      <c r="O681" s="28">
        <f>'Cost Input'!$M681+'Cost Input'!$N681</f>
        <v>0</v>
      </c>
      <c r="P681" s="29"/>
      <c r="Q681" s="29"/>
      <c r="R681" s="1"/>
      <c r="S681" s="1"/>
      <c r="T681" s="1"/>
      <c r="U681" s="1"/>
      <c r="V681" s="1"/>
      <c r="W681" s="1"/>
      <c r="X681" s="1"/>
      <c r="Y681" s="1"/>
      <c r="Z681" s="1"/>
    </row>
    <row r="682" spans="1:26" ht="14.25" customHeight="1">
      <c r="A682" s="20"/>
      <c r="B682" s="21"/>
      <c r="C682" s="21"/>
      <c r="D682" s="22"/>
      <c r="E682" s="21"/>
      <c r="F682" s="162" t="e" cm="1">
        <f t="array" ref="F682">_xlfn.IFS(D682="Tech Bachelor - Still to be hired",5700,D682="Master - Still to be hired",8000,D682="Master in Eng - Still to be hired",8700,D682="PhD - Still to be hired",10500,D682="Tech Bachelor",5700,D682="Master",8000,D682="Master in Eng",8700,D682="PhD",10500)</f>
        <v>#N/A</v>
      </c>
      <c r="G682" s="23"/>
      <c r="H682" s="24" t="e">
        <f>'Cost Input'!$F682*'Cost Input'!$G682</f>
        <v>#N/A</v>
      </c>
      <c r="I682" s="23"/>
      <c r="J682" s="24" t="e">
        <f>'Cost Input'!$F682*'Cost Input'!$I682</f>
        <v>#N/A</v>
      </c>
      <c r="K682" s="25">
        <f>'Cost Input'!$G682+'Cost Input'!$I682</f>
        <v>0</v>
      </c>
      <c r="L682" s="26" t="e">
        <f>'Cost Input'!$H682+'Cost Input'!$J682</f>
        <v>#N/A</v>
      </c>
      <c r="M682" s="27"/>
      <c r="N682" s="27"/>
      <c r="O682" s="28">
        <f>'Cost Input'!$M682+'Cost Input'!$N682</f>
        <v>0</v>
      </c>
      <c r="P682" s="29"/>
      <c r="Q682" s="29"/>
      <c r="R682" s="1"/>
      <c r="S682" s="1"/>
      <c r="T682" s="1"/>
      <c r="U682" s="1"/>
      <c r="V682" s="1"/>
      <c r="W682" s="1"/>
      <c r="X682" s="1"/>
      <c r="Y682" s="1"/>
      <c r="Z682" s="1"/>
    </row>
    <row r="683" spans="1:26" ht="14.25" customHeight="1">
      <c r="A683" s="20"/>
      <c r="B683" s="21"/>
      <c r="C683" s="21"/>
      <c r="D683" s="22"/>
      <c r="E683" s="21"/>
      <c r="F683" s="162" t="e" cm="1">
        <f t="array" ref="F683">_xlfn.IFS(D683="Tech Bachelor - Still to be hired",5700,D683="Master - Still to be hired",8000,D683="Master in Eng - Still to be hired",8700,D683="PhD - Still to be hired",10500,D683="Tech Bachelor",5700,D683="Master",8000,D683="Master in Eng",8700,D683="PhD",10500)</f>
        <v>#N/A</v>
      </c>
      <c r="G683" s="23"/>
      <c r="H683" s="24" t="e">
        <f>'Cost Input'!$F683*'Cost Input'!$G683</f>
        <v>#N/A</v>
      </c>
      <c r="I683" s="23"/>
      <c r="J683" s="24" t="e">
        <f>'Cost Input'!$F683*'Cost Input'!$I683</f>
        <v>#N/A</v>
      </c>
      <c r="K683" s="25">
        <f>'Cost Input'!$G683+'Cost Input'!$I683</f>
        <v>0</v>
      </c>
      <c r="L683" s="26" t="e">
        <f>'Cost Input'!$H683+'Cost Input'!$J683</f>
        <v>#N/A</v>
      </c>
      <c r="M683" s="27"/>
      <c r="N683" s="27"/>
      <c r="O683" s="28">
        <f>'Cost Input'!$M683+'Cost Input'!$N683</f>
        <v>0</v>
      </c>
      <c r="P683" s="29"/>
      <c r="Q683" s="29"/>
      <c r="R683" s="1"/>
      <c r="S683" s="1"/>
      <c r="T683" s="1"/>
      <c r="U683" s="1"/>
      <c r="V683" s="1"/>
      <c r="W683" s="1"/>
      <c r="X683" s="1"/>
      <c r="Y683" s="1"/>
      <c r="Z683" s="1"/>
    </row>
    <row r="684" spans="1:26" ht="14.25" customHeight="1">
      <c r="A684" s="20"/>
      <c r="B684" s="21"/>
      <c r="C684" s="21"/>
      <c r="D684" s="22"/>
      <c r="E684" s="21"/>
      <c r="F684" s="162" t="e" cm="1">
        <f t="array" ref="F684">_xlfn.IFS(D684="Tech Bachelor - Still to be hired",5700,D684="Master - Still to be hired",8000,D684="Master in Eng - Still to be hired",8700,D684="PhD - Still to be hired",10500,D684="Tech Bachelor",5700,D684="Master",8000,D684="Master in Eng",8700,D684="PhD",10500)</f>
        <v>#N/A</v>
      </c>
      <c r="G684" s="23"/>
      <c r="H684" s="24" t="e">
        <f>'Cost Input'!$F684*'Cost Input'!$G684</f>
        <v>#N/A</v>
      </c>
      <c r="I684" s="23"/>
      <c r="J684" s="24" t="e">
        <f>'Cost Input'!$F684*'Cost Input'!$I684</f>
        <v>#N/A</v>
      </c>
      <c r="K684" s="25">
        <f>'Cost Input'!$G684+'Cost Input'!$I684</f>
        <v>0</v>
      </c>
      <c r="L684" s="26" t="e">
        <f>'Cost Input'!$H684+'Cost Input'!$J684</f>
        <v>#N/A</v>
      </c>
      <c r="M684" s="27"/>
      <c r="N684" s="27"/>
      <c r="O684" s="28">
        <f>'Cost Input'!$M684+'Cost Input'!$N684</f>
        <v>0</v>
      </c>
      <c r="P684" s="29"/>
      <c r="Q684" s="29"/>
      <c r="R684" s="1"/>
      <c r="S684" s="1"/>
      <c r="T684" s="1"/>
      <c r="U684" s="1"/>
      <c r="V684" s="1"/>
      <c r="W684" s="1"/>
      <c r="X684" s="1"/>
      <c r="Y684" s="1"/>
      <c r="Z684" s="1"/>
    </row>
    <row r="685" spans="1:26" ht="14.25" customHeight="1">
      <c r="A685" s="20"/>
      <c r="B685" s="21"/>
      <c r="C685" s="21"/>
      <c r="D685" s="22"/>
      <c r="E685" s="21"/>
      <c r="F685" s="162" t="e" cm="1">
        <f t="array" ref="F685">_xlfn.IFS(D685="Tech Bachelor - Still to be hired",5700,D685="Master - Still to be hired",8000,D685="Master in Eng - Still to be hired",8700,D685="PhD - Still to be hired",10500,D685="Tech Bachelor",5700,D685="Master",8000,D685="Master in Eng",8700,D685="PhD",10500)</f>
        <v>#N/A</v>
      </c>
      <c r="G685" s="23"/>
      <c r="H685" s="24" t="e">
        <f>'Cost Input'!$F685*'Cost Input'!$G685</f>
        <v>#N/A</v>
      </c>
      <c r="I685" s="23"/>
      <c r="J685" s="24" t="e">
        <f>'Cost Input'!$F685*'Cost Input'!$I685</f>
        <v>#N/A</v>
      </c>
      <c r="K685" s="25">
        <f>'Cost Input'!$G685+'Cost Input'!$I685</f>
        <v>0</v>
      </c>
      <c r="L685" s="26" t="e">
        <f>'Cost Input'!$H685+'Cost Input'!$J685</f>
        <v>#N/A</v>
      </c>
      <c r="M685" s="27"/>
      <c r="N685" s="27"/>
      <c r="O685" s="28">
        <f>'Cost Input'!$M685+'Cost Input'!$N685</f>
        <v>0</v>
      </c>
      <c r="P685" s="29"/>
      <c r="Q685" s="29"/>
      <c r="R685" s="1"/>
      <c r="S685" s="1"/>
      <c r="T685" s="1"/>
      <c r="U685" s="1"/>
      <c r="V685" s="1"/>
      <c r="W685" s="1"/>
      <c r="X685" s="1"/>
      <c r="Y685" s="1"/>
      <c r="Z685" s="1"/>
    </row>
    <row r="686" spans="1:26" ht="14.25" customHeight="1">
      <c r="A686" s="20"/>
      <c r="B686" s="21"/>
      <c r="C686" s="21"/>
      <c r="D686" s="22"/>
      <c r="E686" s="21"/>
      <c r="F686" s="162" t="e" cm="1">
        <f t="array" ref="F686">_xlfn.IFS(D686="Tech Bachelor - Still to be hired",5700,D686="Master - Still to be hired",8000,D686="Master in Eng - Still to be hired",8700,D686="PhD - Still to be hired",10500,D686="Tech Bachelor",5700,D686="Master",8000,D686="Master in Eng",8700,D686="PhD",10500)</f>
        <v>#N/A</v>
      </c>
      <c r="G686" s="23"/>
      <c r="H686" s="24" t="e">
        <f>'Cost Input'!$F686*'Cost Input'!$G686</f>
        <v>#N/A</v>
      </c>
      <c r="I686" s="23"/>
      <c r="J686" s="24" t="e">
        <f>'Cost Input'!$F686*'Cost Input'!$I686</f>
        <v>#N/A</v>
      </c>
      <c r="K686" s="25">
        <f>'Cost Input'!$G686+'Cost Input'!$I686</f>
        <v>0</v>
      </c>
      <c r="L686" s="26" t="e">
        <f>'Cost Input'!$H686+'Cost Input'!$J686</f>
        <v>#N/A</v>
      </c>
      <c r="M686" s="27"/>
      <c r="N686" s="27"/>
      <c r="O686" s="28">
        <f>'Cost Input'!$M686+'Cost Input'!$N686</f>
        <v>0</v>
      </c>
      <c r="P686" s="29"/>
      <c r="Q686" s="29"/>
      <c r="R686" s="1"/>
      <c r="S686" s="1"/>
      <c r="T686" s="1"/>
      <c r="U686" s="1"/>
      <c r="V686" s="1"/>
      <c r="W686" s="1"/>
      <c r="X686" s="1"/>
      <c r="Y686" s="1"/>
      <c r="Z686" s="1"/>
    </row>
    <row r="687" spans="1:26" ht="14.25" customHeight="1">
      <c r="A687" s="20"/>
      <c r="B687" s="21"/>
      <c r="C687" s="21"/>
      <c r="D687" s="22"/>
      <c r="E687" s="21"/>
      <c r="F687" s="162" t="e" cm="1">
        <f t="array" ref="F687">_xlfn.IFS(D687="Tech Bachelor - Still to be hired",5700,D687="Master - Still to be hired",8000,D687="Master in Eng - Still to be hired",8700,D687="PhD - Still to be hired",10500,D687="Tech Bachelor",5700,D687="Master",8000,D687="Master in Eng",8700,D687="PhD",10500)</f>
        <v>#N/A</v>
      </c>
      <c r="G687" s="23"/>
      <c r="H687" s="24" t="e">
        <f>'Cost Input'!$F687*'Cost Input'!$G687</f>
        <v>#N/A</v>
      </c>
      <c r="I687" s="23"/>
      <c r="J687" s="24" t="e">
        <f>'Cost Input'!$F687*'Cost Input'!$I687</f>
        <v>#N/A</v>
      </c>
      <c r="K687" s="25">
        <f>'Cost Input'!$G687+'Cost Input'!$I687</f>
        <v>0</v>
      </c>
      <c r="L687" s="26" t="e">
        <f>'Cost Input'!$H687+'Cost Input'!$J687</f>
        <v>#N/A</v>
      </c>
      <c r="M687" s="27"/>
      <c r="N687" s="27"/>
      <c r="O687" s="28">
        <f>'Cost Input'!$M687+'Cost Input'!$N687</f>
        <v>0</v>
      </c>
      <c r="P687" s="29"/>
      <c r="Q687" s="29"/>
      <c r="R687" s="1"/>
      <c r="S687" s="1"/>
      <c r="T687" s="1"/>
      <c r="U687" s="1"/>
      <c r="V687" s="1"/>
      <c r="W687" s="1"/>
      <c r="X687" s="1"/>
      <c r="Y687" s="1"/>
      <c r="Z687" s="1"/>
    </row>
    <row r="688" spans="1:26" ht="14.25" customHeight="1">
      <c r="A688" s="20"/>
      <c r="B688" s="21"/>
      <c r="C688" s="21"/>
      <c r="D688" s="22"/>
      <c r="E688" s="21"/>
      <c r="F688" s="162" t="e" cm="1">
        <f t="array" ref="F688">_xlfn.IFS(D688="Tech Bachelor - Still to be hired",5700,D688="Master - Still to be hired",8000,D688="Master in Eng - Still to be hired",8700,D688="PhD - Still to be hired",10500,D688="Tech Bachelor",5700,D688="Master",8000,D688="Master in Eng",8700,D688="PhD",10500)</f>
        <v>#N/A</v>
      </c>
      <c r="G688" s="23"/>
      <c r="H688" s="24" t="e">
        <f>'Cost Input'!$F688*'Cost Input'!$G688</f>
        <v>#N/A</v>
      </c>
      <c r="I688" s="23"/>
      <c r="J688" s="24" t="e">
        <f>'Cost Input'!$F688*'Cost Input'!$I688</f>
        <v>#N/A</v>
      </c>
      <c r="K688" s="25">
        <f>'Cost Input'!$G688+'Cost Input'!$I688</f>
        <v>0</v>
      </c>
      <c r="L688" s="26" t="e">
        <f>'Cost Input'!$H688+'Cost Input'!$J688</f>
        <v>#N/A</v>
      </c>
      <c r="M688" s="27"/>
      <c r="N688" s="27"/>
      <c r="O688" s="28">
        <f>'Cost Input'!$M688+'Cost Input'!$N688</f>
        <v>0</v>
      </c>
      <c r="P688" s="29"/>
      <c r="Q688" s="29"/>
      <c r="R688" s="1"/>
      <c r="S688" s="1"/>
      <c r="T688" s="1"/>
      <c r="U688" s="1"/>
      <c r="V688" s="1"/>
      <c r="W688" s="1"/>
      <c r="X688" s="1"/>
      <c r="Y688" s="1"/>
      <c r="Z688" s="1"/>
    </row>
    <row r="689" spans="1:26" ht="14.25" customHeight="1">
      <c r="A689" s="20"/>
      <c r="B689" s="21"/>
      <c r="C689" s="21"/>
      <c r="D689" s="22"/>
      <c r="E689" s="21"/>
      <c r="F689" s="162" t="e" cm="1">
        <f t="array" ref="F689">_xlfn.IFS(D689="Tech Bachelor - Still to be hired",5700,D689="Master - Still to be hired",8000,D689="Master in Eng - Still to be hired",8700,D689="PhD - Still to be hired",10500,D689="Tech Bachelor",5700,D689="Master",8000,D689="Master in Eng",8700,D689="PhD",10500)</f>
        <v>#N/A</v>
      </c>
      <c r="G689" s="23"/>
      <c r="H689" s="24" t="e">
        <f>'Cost Input'!$F689*'Cost Input'!$G689</f>
        <v>#N/A</v>
      </c>
      <c r="I689" s="23"/>
      <c r="J689" s="24" t="e">
        <f>'Cost Input'!$F689*'Cost Input'!$I689</f>
        <v>#N/A</v>
      </c>
      <c r="K689" s="25">
        <f>'Cost Input'!$G689+'Cost Input'!$I689</f>
        <v>0</v>
      </c>
      <c r="L689" s="26" t="e">
        <f>'Cost Input'!$H689+'Cost Input'!$J689</f>
        <v>#N/A</v>
      </c>
      <c r="M689" s="27"/>
      <c r="N689" s="27"/>
      <c r="O689" s="28">
        <f>'Cost Input'!$M689+'Cost Input'!$N689</f>
        <v>0</v>
      </c>
      <c r="P689" s="29"/>
      <c r="Q689" s="29"/>
      <c r="R689" s="1"/>
      <c r="S689" s="1"/>
      <c r="T689" s="1"/>
      <c r="U689" s="1"/>
      <c r="V689" s="1"/>
      <c r="W689" s="1"/>
      <c r="X689" s="1"/>
      <c r="Y689" s="1"/>
      <c r="Z689" s="1"/>
    </row>
    <row r="690" spans="1:26" ht="14.25" customHeight="1">
      <c r="A690" s="20"/>
      <c r="B690" s="21"/>
      <c r="C690" s="21"/>
      <c r="D690" s="22"/>
      <c r="E690" s="21"/>
      <c r="F690" s="162" t="e" cm="1">
        <f t="array" ref="F690">_xlfn.IFS(D690="Tech Bachelor - Still to be hired",5700,D690="Master - Still to be hired",8000,D690="Master in Eng - Still to be hired",8700,D690="PhD - Still to be hired",10500,D690="Tech Bachelor",5700,D690="Master",8000,D690="Master in Eng",8700,D690="PhD",10500)</f>
        <v>#N/A</v>
      </c>
      <c r="G690" s="23"/>
      <c r="H690" s="24" t="e">
        <f>'Cost Input'!$F690*'Cost Input'!$G690</f>
        <v>#N/A</v>
      </c>
      <c r="I690" s="23"/>
      <c r="J690" s="24" t="e">
        <f>'Cost Input'!$F690*'Cost Input'!$I690</f>
        <v>#N/A</v>
      </c>
      <c r="K690" s="25">
        <f>'Cost Input'!$G690+'Cost Input'!$I690</f>
        <v>0</v>
      </c>
      <c r="L690" s="26" t="e">
        <f>'Cost Input'!$H690+'Cost Input'!$J690</f>
        <v>#N/A</v>
      </c>
      <c r="M690" s="27"/>
      <c r="N690" s="27"/>
      <c r="O690" s="28">
        <f>'Cost Input'!$M690+'Cost Input'!$N690</f>
        <v>0</v>
      </c>
      <c r="P690" s="29"/>
      <c r="Q690" s="29"/>
      <c r="R690" s="1"/>
      <c r="S690" s="1"/>
      <c r="T690" s="1"/>
      <c r="U690" s="1"/>
      <c r="V690" s="1"/>
      <c r="W690" s="1"/>
      <c r="X690" s="1"/>
      <c r="Y690" s="1"/>
      <c r="Z690" s="1"/>
    </row>
    <row r="691" spans="1:26" ht="14.25" customHeight="1">
      <c r="A691" s="20"/>
      <c r="B691" s="21"/>
      <c r="C691" s="21"/>
      <c r="D691" s="22"/>
      <c r="E691" s="21"/>
      <c r="F691" s="162" t="e" cm="1">
        <f t="array" ref="F691">_xlfn.IFS(D691="Tech Bachelor - Still to be hired",5700,D691="Master - Still to be hired",8000,D691="Master in Eng - Still to be hired",8700,D691="PhD - Still to be hired",10500,D691="Tech Bachelor",5700,D691="Master",8000,D691="Master in Eng",8700,D691="PhD",10500)</f>
        <v>#N/A</v>
      </c>
      <c r="G691" s="23"/>
      <c r="H691" s="24" t="e">
        <f>'Cost Input'!$F691*'Cost Input'!$G691</f>
        <v>#N/A</v>
      </c>
      <c r="I691" s="23"/>
      <c r="J691" s="24" t="e">
        <f>'Cost Input'!$F691*'Cost Input'!$I691</f>
        <v>#N/A</v>
      </c>
      <c r="K691" s="25">
        <f>'Cost Input'!$G691+'Cost Input'!$I691</f>
        <v>0</v>
      </c>
      <c r="L691" s="26" t="e">
        <f>'Cost Input'!$H691+'Cost Input'!$J691</f>
        <v>#N/A</v>
      </c>
      <c r="M691" s="27"/>
      <c r="N691" s="27"/>
      <c r="O691" s="28">
        <f>'Cost Input'!$M691+'Cost Input'!$N691</f>
        <v>0</v>
      </c>
      <c r="P691" s="29"/>
      <c r="Q691" s="29"/>
      <c r="R691" s="1"/>
      <c r="S691" s="1"/>
      <c r="T691" s="1"/>
      <c r="U691" s="1"/>
      <c r="V691" s="1"/>
      <c r="W691" s="1"/>
      <c r="X691" s="1"/>
      <c r="Y691" s="1"/>
      <c r="Z691" s="1"/>
    </row>
    <row r="692" spans="1:26" ht="14.25" customHeight="1">
      <c r="A692" s="20"/>
      <c r="B692" s="21"/>
      <c r="C692" s="21"/>
      <c r="D692" s="22"/>
      <c r="E692" s="21"/>
      <c r="F692" s="162" t="e" cm="1">
        <f t="array" ref="F692">_xlfn.IFS(D692="Tech Bachelor - Still to be hired",5700,D692="Master - Still to be hired",8000,D692="Master in Eng - Still to be hired",8700,D692="PhD - Still to be hired",10500,D692="Tech Bachelor",5700,D692="Master",8000,D692="Master in Eng",8700,D692="PhD",10500)</f>
        <v>#N/A</v>
      </c>
      <c r="G692" s="23"/>
      <c r="H692" s="24" t="e">
        <f>'Cost Input'!$F692*'Cost Input'!$G692</f>
        <v>#N/A</v>
      </c>
      <c r="I692" s="23"/>
      <c r="J692" s="24" t="e">
        <f>'Cost Input'!$F692*'Cost Input'!$I692</f>
        <v>#N/A</v>
      </c>
      <c r="K692" s="25">
        <f>'Cost Input'!$G692+'Cost Input'!$I692</f>
        <v>0</v>
      </c>
      <c r="L692" s="26" t="e">
        <f>'Cost Input'!$H692+'Cost Input'!$J692</f>
        <v>#N/A</v>
      </c>
      <c r="M692" s="27"/>
      <c r="N692" s="27"/>
      <c r="O692" s="28">
        <f>'Cost Input'!$M692+'Cost Input'!$N692</f>
        <v>0</v>
      </c>
      <c r="P692" s="29"/>
      <c r="Q692" s="29"/>
      <c r="R692" s="1"/>
      <c r="S692" s="1"/>
      <c r="T692" s="1"/>
      <c r="U692" s="1"/>
      <c r="V692" s="1"/>
      <c r="W692" s="1"/>
      <c r="X692" s="1"/>
      <c r="Y692" s="1"/>
      <c r="Z692" s="1"/>
    </row>
    <row r="693" spans="1:26" ht="14.25" customHeight="1">
      <c r="A693" s="20"/>
      <c r="B693" s="21"/>
      <c r="C693" s="21"/>
      <c r="D693" s="22"/>
      <c r="E693" s="21"/>
      <c r="F693" s="162" t="e" cm="1">
        <f t="array" ref="F693">_xlfn.IFS(D693="Tech Bachelor - Still to be hired",5700,D693="Master - Still to be hired",8000,D693="Master in Eng - Still to be hired",8700,D693="PhD - Still to be hired",10500,D693="Tech Bachelor",5700,D693="Master",8000,D693="Master in Eng",8700,D693="PhD",10500)</f>
        <v>#N/A</v>
      </c>
      <c r="G693" s="23"/>
      <c r="H693" s="24" t="e">
        <f>'Cost Input'!$F693*'Cost Input'!$G693</f>
        <v>#N/A</v>
      </c>
      <c r="I693" s="23"/>
      <c r="J693" s="24" t="e">
        <f>'Cost Input'!$F693*'Cost Input'!$I693</f>
        <v>#N/A</v>
      </c>
      <c r="K693" s="25">
        <f>'Cost Input'!$G693+'Cost Input'!$I693</f>
        <v>0</v>
      </c>
      <c r="L693" s="26" t="e">
        <f>'Cost Input'!$H693+'Cost Input'!$J693</f>
        <v>#N/A</v>
      </c>
      <c r="M693" s="27"/>
      <c r="N693" s="27"/>
      <c r="O693" s="28">
        <f>'Cost Input'!$M693+'Cost Input'!$N693</f>
        <v>0</v>
      </c>
      <c r="P693" s="29"/>
      <c r="Q693" s="29"/>
      <c r="R693" s="1"/>
      <c r="S693" s="1"/>
      <c r="T693" s="1"/>
      <c r="U693" s="1"/>
      <c r="V693" s="1"/>
      <c r="W693" s="1"/>
      <c r="X693" s="1"/>
      <c r="Y693" s="1"/>
      <c r="Z693" s="1"/>
    </row>
    <row r="694" spans="1:26" ht="14.25" customHeight="1">
      <c r="A694" s="20"/>
      <c r="B694" s="21"/>
      <c r="C694" s="21"/>
      <c r="D694" s="22"/>
      <c r="E694" s="21"/>
      <c r="F694" s="162" t="e" cm="1">
        <f t="array" ref="F694">_xlfn.IFS(D694="Tech Bachelor - Still to be hired",5700,D694="Master - Still to be hired",8000,D694="Master in Eng - Still to be hired",8700,D694="PhD - Still to be hired",10500,D694="Tech Bachelor",5700,D694="Master",8000,D694="Master in Eng",8700,D694="PhD",10500)</f>
        <v>#N/A</v>
      </c>
      <c r="G694" s="23"/>
      <c r="H694" s="24" t="e">
        <f>'Cost Input'!$F694*'Cost Input'!$G694</f>
        <v>#N/A</v>
      </c>
      <c r="I694" s="23"/>
      <c r="J694" s="24" t="e">
        <f>'Cost Input'!$F694*'Cost Input'!$I694</f>
        <v>#N/A</v>
      </c>
      <c r="K694" s="25">
        <f>'Cost Input'!$G694+'Cost Input'!$I694</f>
        <v>0</v>
      </c>
      <c r="L694" s="26" t="e">
        <f>'Cost Input'!$H694+'Cost Input'!$J694</f>
        <v>#N/A</v>
      </c>
      <c r="M694" s="27"/>
      <c r="N694" s="27"/>
      <c r="O694" s="28">
        <f>'Cost Input'!$M694+'Cost Input'!$N694</f>
        <v>0</v>
      </c>
      <c r="P694" s="29"/>
      <c r="Q694" s="29"/>
      <c r="R694" s="1"/>
      <c r="S694" s="1"/>
      <c r="T694" s="1"/>
      <c r="U694" s="1"/>
      <c r="V694" s="1"/>
      <c r="W694" s="1"/>
      <c r="X694" s="1"/>
      <c r="Y694" s="1"/>
      <c r="Z694" s="1"/>
    </row>
    <row r="695" spans="1:26" ht="14.25" customHeight="1">
      <c r="A695" s="20"/>
      <c r="B695" s="21"/>
      <c r="C695" s="21"/>
      <c r="D695" s="22"/>
      <c r="E695" s="21"/>
      <c r="F695" s="162" t="e" cm="1">
        <f t="array" ref="F695">_xlfn.IFS(D695="Tech Bachelor - Still to be hired",5700,D695="Master - Still to be hired",8000,D695="Master in Eng - Still to be hired",8700,D695="PhD - Still to be hired",10500,D695="Tech Bachelor",5700,D695="Master",8000,D695="Master in Eng",8700,D695="PhD",10500)</f>
        <v>#N/A</v>
      </c>
      <c r="G695" s="23"/>
      <c r="H695" s="24" t="e">
        <f>'Cost Input'!$F695*'Cost Input'!$G695</f>
        <v>#N/A</v>
      </c>
      <c r="I695" s="23"/>
      <c r="J695" s="24" t="e">
        <f>'Cost Input'!$F695*'Cost Input'!$I695</f>
        <v>#N/A</v>
      </c>
      <c r="K695" s="25">
        <f>'Cost Input'!$G695+'Cost Input'!$I695</f>
        <v>0</v>
      </c>
      <c r="L695" s="26" t="e">
        <f>'Cost Input'!$H695+'Cost Input'!$J695</f>
        <v>#N/A</v>
      </c>
      <c r="M695" s="27"/>
      <c r="N695" s="27"/>
      <c r="O695" s="28">
        <f>'Cost Input'!$M695+'Cost Input'!$N695</f>
        <v>0</v>
      </c>
      <c r="P695" s="29"/>
      <c r="Q695" s="29"/>
      <c r="R695" s="1"/>
      <c r="S695" s="1"/>
      <c r="T695" s="1"/>
      <c r="U695" s="1"/>
      <c r="V695" s="1"/>
      <c r="W695" s="1"/>
      <c r="X695" s="1"/>
      <c r="Y695" s="1"/>
      <c r="Z695" s="1"/>
    </row>
    <row r="696" spans="1:26" ht="14.25" customHeight="1">
      <c r="A696" s="20"/>
      <c r="B696" s="21"/>
      <c r="C696" s="21"/>
      <c r="D696" s="22"/>
      <c r="E696" s="21"/>
      <c r="F696" s="162" t="e" cm="1">
        <f t="array" ref="F696">_xlfn.IFS(D696="Tech Bachelor - Still to be hired",5700,D696="Master - Still to be hired",8000,D696="Master in Eng - Still to be hired",8700,D696="PhD - Still to be hired",10500,D696="Tech Bachelor",5700,D696="Master",8000,D696="Master in Eng",8700,D696="PhD",10500)</f>
        <v>#N/A</v>
      </c>
      <c r="G696" s="23"/>
      <c r="H696" s="24" t="e">
        <f>'Cost Input'!$F696*'Cost Input'!$G696</f>
        <v>#N/A</v>
      </c>
      <c r="I696" s="23"/>
      <c r="J696" s="24" t="e">
        <f>'Cost Input'!$F696*'Cost Input'!$I696</f>
        <v>#N/A</v>
      </c>
      <c r="K696" s="25">
        <f>'Cost Input'!$G696+'Cost Input'!$I696</f>
        <v>0</v>
      </c>
      <c r="L696" s="26" t="e">
        <f>'Cost Input'!$H696+'Cost Input'!$J696</f>
        <v>#N/A</v>
      </c>
      <c r="M696" s="27"/>
      <c r="N696" s="27"/>
      <c r="O696" s="28">
        <f>'Cost Input'!$M696+'Cost Input'!$N696</f>
        <v>0</v>
      </c>
      <c r="P696" s="29"/>
      <c r="Q696" s="29"/>
      <c r="R696" s="1"/>
      <c r="S696" s="1"/>
      <c r="T696" s="1"/>
      <c r="U696" s="1"/>
      <c r="V696" s="1"/>
      <c r="W696" s="1"/>
      <c r="X696" s="1"/>
      <c r="Y696" s="1"/>
      <c r="Z696" s="1"/>
    </row>
    <row r="697" spans="1:26" ht="14.25" customHeight="1">
      <c r="A697" s="20"/>
      <c r="B697" s="21"/>
      <c r="C697" s="21"/>
      <c r="D697" s="22"/>
      <c r="E697" s="21"/>
      <c r="F697" s="162" t="e" cm="1">
        <f t="array" ref="F697">_xlfn.IFS(D697="Tech Bachelor - Still to be hired",5700,D697="Master - Still to be hired",8000,D697="Master in Eng - Still to be hired",8700,D697="PhD - Still to be hired",10500,D697="Tech Bachelor",5700,D697="Master",8000,D697="Master in Eng",8700,D697="PhD",10500)</f>
        <v>#N/A</v>
      </c>
      <c r="G697" s="23"/>
      <c r="H697" s="24" t="e">
        <f>'Cost Input'!$F697*'Cost Input'!$G697</f>
        <v>#N/A</v>
      </c>
      <c r="I697" s="23"/>
      <c r="J697" s="24" t="e">
        <f>'Cost Input'!$F697*'Cost Input'!$I697</f>
        <v>#N/A</v>
      </c>
      <c r="K697" s="25">
        <f>'Cost Input'!$G697+'Cost Input'!$I697</f>
        <v>0</v>
      </c>
      <c r="L697" s="26" t="e">
        <f>'Cost Input'!$H697+'Cost Input'!$J697</f>
        <v>#N/A</v>
      </c>
      <c r="M697" s="27"/>
      <c r="N697" s="27"/>
      <c r="O697" s="28">
        <f>'Cost Input'!$M697+'Cost Input'!$N697</f>
        <v>0</v>
      </c>
      <c r="P697" s="29"/>
      <c r="Q697" s="29"/>
      <c r="R697" s="1"/>
      <c r="S697" s="1"/>
      <c r="T697" s="1"/>
      <c r="U697" s="1"/>
      <c r="V697" s="1"/>
      <c r="W697" s="1"/>
      <c r="X697" s="1"/>
      <c r="Y697" s="1"/>
      <c r="Z697" s="1"/>
    </row>
    <row r="698" spans="1:26" ht="14.25" customHeight="1">
      <c r="A698" s="20"/>
      <c r="B698" s="21"/>
      <c r="C698" s="21"/>
      <c r="D698" s="22"/>
      <c r="E698" s="21"/>
      <c r="F698" s="162" t="e" cm="1">
        <f t="array" ref="F698">_xlfn.IFS(D698="Tech Bachelor - Still to be hired",5700,D698="Master - Still to be hired",8000,D698="Master in Eng - Still to be hired",8700,D698="PhD - Still to be hired",10500,D698="Tech Bachelor",5700,D698="Master",8000,D698="Master in Eng",8700,D698="PhD",10500)</f>
        <v>#N/A</v>
      </c>
      <c r="G698" s="23"/>
      <c r="H698" s="24" t="e">
        <f>'Cost Input'!$F698*'Cost Input'!$G698</f>
        <v>#N/A</v>
      </c>
      <c r="I698" s="23"/>
      <c r="J698" s="24" t="e">
        <f>'Cost Input'!$F698*'Cost Input'!$I698</f>
        <v>#N/A</v>
      </c>
      <c r="K698" s="25">
        <f>'Cost Input'!$G698+'Cost Input'!$I698</f>
        <v>0</v>
      </c>
      <c r="L698" s="26" t="e">
        <f>'Cost Input'!$H698+'Cost Input'!$J698</f>
        <v>#N/A</v>
      </c>
      <c r="M698" s="27"/>
      <c r="N698" s="27"/>
      <c r="O698" s="28">
        <f>'Cost Input'!$M698+'Cost Input'!$N698</f>
        <v>0</v>
      </c>
      <c r="P698" s="29"/>
      <c r="Q698" s="29"/>
      <c r="R698" s="1"/>
      <c r="S698" s="1"/>
      <c r="T698" s="1"/>
      <c r="U698" s="1"/>
      <c r="V698" s="1"/>
      <c r="W698" s="1"/>
      <c r="X698" s="1"/>
      <c r="Y698" s="1"/>
      <c r="Z698" s="1"/>
    </row>
    <row r="699" spans="1:26" ht="14.25" customHeight="1">
      <c r="A699" s="20"/>
      <c r="B699" s="21"/>
      <c r="C699" s="21"/>
      <c r="D699" s="22"/>
      <c r="E699" s="21"/>
      <c r="F699" s="162" t="e" cm="1">
        <f t="array" ref="F699">_xlfn.IFS(D699="Tech Bachelor - Still to be hired",5700,D699="Master - Still to be hired",8000,D699="Master in Eng - Still to be hired",8700,D699="PhD - Still to be hired",10500,D699="Tech Bachelor",5700,D699="Master",8000,D699="Master in Eng",8700,D699="PhD",10500)</f>
        <v>#N/A</v>
      </c>
      <c r="G699" s="23"/>
      <c r="H699" s="24" t="e">
        <f>'Cost Input'!$F699*'Cost Input'!$G699</f>
        <v>#N/A</v>
      </c>
      <c r="I699" s="23"/>
      <c r="J699" s="24" t="e">
        <f>'Cost Input'!$F699*'Cost Input'!$I699</f>
        <v>#N/A</v>
      </c>
      <c r="K699" s="25">
        <f>'Cost Input'!$G699+'Cost Input'!$I699</f>
        <v>0</v>
      </c>
      <c r="L699" s="26" t="e">
        <f>'Cost Input'!$H699+'Cost Input'!$J699</f>
        <v>#N/A</v>
      </c>
      <c r="M699" s="27"/>
      <c r="N699" s="27"/>
      <c r="O699" s="28">
        <f>'Cost Input'!$M699+'Cost Input'!$N699</f>
        <v>0</v>
      </c>
      <c r="P699" s="29"/>
      <c r="Q699" s="29"/>
      <c r="R699" s="1"/>
      <c r="S699" s="1"/>
      <c r="T699" s="1"/>
      <c r="U699" s="1"/>
      <c r="V699" s="1"/>
      <c r="W699" s="1"/>
      <c r="X699" s="1"/>
      <c r="Y699" s="1"/>
      <c r="Z699" s="1"/>
    </row>
    <row r="700" spans="1:26" ht="14.25" customHeight="1">
      <c r="A700" s="20"/>
      <c r="B700" s="21"/>
      <c r="C700" s="21"/>
      <c r="D700" s="22"/>
      <c r="E700" s="21"/>
      <c r="F700" s="162" t="e" cm="1">
        <f t="array" ref="F700">_xlfn.IFS(D700="Tech Bachelor - Still to be hired",5700,D700="Master - Still to be hired",8000,D700="Master in Eng - Still to be hired",8700,D700="PhD - Still to be hired",10500,D700="Tech Bachelor",5700,D700="Master",8000,D700="Master in Eng",8700,D700="PhD",10500)</f>
        <v>#N/A</v>
      </c>
      <c r="G700" s="23"/>
      <c r="H700" s="24" t="e">
        <f>'Cost Input'!$F700*'Cost Input'!$G700</f>
        <v>#N/A</v>
      </c>
      <c r="I700" s="23"/>
      <c r="J700" s="24" t="e">
        <f>'Cost Input'!$F700*'Cost Input'!$I700</f>
        <v>#N/A</v>
      </c>
      <c r="K700" s="25">
        <f>'Cost Input'!$G700+'Cost Input'!$I700</f>
        <v>0</v>
      </c>
      <c r="L700" s="26" t="e">
        <f>'Cost Input'!$H700+'Cost Input'!$J700</f>
        <v>#N/A</v>
      </c>
      <c r="M700" s="27"/>
      <c r="N700" s="27"/>
      <c r="O700" s="28">
        <f>'Cost Input'!$M700+'Cost Input'!$N700</f>
        <v>0</v>
      </c>
      <c r="P700" s="29"/>
      <c r="Q700" s="29"/>
      <c r="R700" s="1"/>
      <c r="S700" s="1"/>
      <c r="T700" s="1"/>
      <c r="U700" s="1"/>
      <c r="V700" s="1"/>
      <c r="W700" s="1"/>
      <c r="X700" s="1"/>
      <c r="Y700" s="1"/>
      <c r="Z700" s="1"/>
    </row>
    <row r="701" spans="1:26" ht="14.25" customHeight="1">
      <c r="A701" s="20"/>
      <c r="B701" s="21"/>
      <c r="C701" s="21"/>
      <c r="D701" s="22"/>
      <c r="E701" s="21"/>
      <c r="F701" s="162" t="e" cm="1">
        <f t="array" ref="F701">_xlfn.IFS(D701="Tech Bachelor - Still to be hired",5700,D701="Master - Still to be hired",8000,D701="Master in Eng - Still to be hired",8700,D701="PhD - Still to be hired",10500,D701="Tech Bachelor",5700,D701="Master",8000,D701="Master in Eng",8700,D701="PhD",10500)</f>
        <v>#N/A</v>
      </c>
      <c r="G701" s="23"/>
      <c r="H701" s="24" t="e">
        <f>'Cost Input'!$F701*'Cost Input'!$G701</f>
        <v>#N/A</v>
      </c>
      <c r="I701" s="23"/>
      <c r="J701" s="24" t="e">
        <f>'Cost Input'!$F701*'Cost Input'!$I701</f>
        <v>#N/A</v>
      </c>
      <c r="K701" s="25">
        <f>'Cost Input'!$G701+'Cost Input'!$I701</f>
        <v>0</v>
      </c>
      <c r="L701" s="26" t="e">
        <f>'Cost Input'!$H701+'Cost Input'!$J701</f>
        <v>#N/A</v>
      </c>
      <c r="M701" s="27"/>
      <c r="N701" s="27"/>
      <c r="O701" s="28">
        <f>'Cost Input'!$M701+'Cost Input'!$N701</f>
        <v>0</v>
      </c>
      <c r="P701" s="29"/>
      <c r="Q701" s="29"/>
      <c r="R701" s="1"/>
      <c r="S701" s="1"/>
      <c r="T701" s="1"/>
      <c r="U701" s="1"/>
      <c r="V701" s="1"/>
      <c r="W701" s="1"/>
      <c r="X701" s="1"/>
      <c r="Y701" s="1"/>
      <c r="Z701" s="1"/>
    </row>
    <row r="702" spans="1:26" ht="14.25" customHeight="1">
      <c r="A702" s="20"/>
      <c r="B702" s="21"/>
      <c r="C702" s="21"/>
      <c r="D702" s="22"/>
      <c r="E702" s="21"/>
      <c r="F702" s="162" t="e" cm="1">
        <f t="array" ref="F702">_xlfn.IFS(D702="Tech Bachelor - Still to be hired",5700,D702="Master - Still to be hired",8000,D702="Master in Eng - Still to be hired",8700,D702="PhD - Still to be hired",10500,D702="Tech Bachelor",5700,D702="Master",8000,D702="Master in Eng",8700,D702="PhD",10500)</f>
        <v>#N/A</v>
      </c>
      <c r="G702" s="23"/>
      <c r="H702" s="24" t="e">
        <f>'Cost Input'!$F702*'Cost Input'!$G702</f>
        <v>#N/A</v>
      </c>
      <c r="I702" s="23"/>
      <c r="J702" s="24" t="e">
        <f>'Cost Input'!$F702*'Cost Input'!$I702</f>
        <v>#N/A</v>
      </c>
      <c r="K702" s="25">
        <f>'Cost Input'!$G702+'Cost Input'!$I702</f>
        <v>0</v>
      </c>
      <c r="L702" s="26" t="e">
        <f>'Cost Input'!$H702+'Cost Input'!$J702</f>
        <v>#N/A</v>
      </c>
      <c r="M702" s="27"/>
      <c r="N702" s="27"/>
      <c r="O702" s="28">
        <f>'Cost Input'!$M702+'Cost Input'!$N702</f>
        <v>0</v>
      </c>
      <c r="P702" s="29"/>
      <c r="Q702" s="29"/>
      <c r="R702" s="1"/>
      <c r="S702" s="1"/>
      <c r="T702" s="1"/>
      <c r="U702" s="1"/>
      <c r="V702" s="1"/>
      <c r="W702" s="1"/>
      <c r="X702" s="1"/>
      <c r="Y702" s="1"/>
      <c r="Z702" s="1"/>
    </row>
    <row r="703" spans="1:26" ht="14.25" customHeight="1">
      <c r="A703" s="20"/>
      <c r="B703" s="21"/>
      <c r="C703" s="21"/>
      <c r="D703" s="22"/>
      <c r="E703" s="21"/>
      <c r="F703" s="162" t="e" cm="1">
        <f t="array" ref="F703">_xlfn.IFS(D703="Tech Bachelor - Still to be hired",5700,D703="Master - Still to be hired",8000,D703="Master in Eng - Still to be hired",8700,D703="PhD - Still to be hired",10500,D703="Tech Bachelor",5700,D703="Master",8000,D703="Master in Eng",8700,D703="PhD",10500)</f>
        <v>#N/A</v>
      </c>
      <c r="G703" s="23"/>
      <c r="H703" s="24" t="e">
        <f>'Cost Input'!$F703*'Cost Input'!$G703</f>
        <v>#N/A</v>
      </c>
      <c r="I703" s="23"/>
      <c r="J703" s="24" t="e">
        <f>'Cost Input'!$F703*'Cost Input'!$I703</f>
        <v>#N/A</v>
      </c>
      <c r="K703" s="25">
        <f>'Cost Input'!$G703+'Cost Input'!$I703</f>
        <v>0</v>
      </c>
      <c r="L703" s="26" t="e">
        <f>'Cost Input'!$H703+'Cost Input'!$J703</f>
        <v>#N/A</v>
      </c>
      <c r="M703" s="27"/>
      <c r="N703" s="27"/>
      <c r="O703" s="28">
        <f>'Cost Input'!$M703+'Cost Input'!$N703</f>
        <v>0</v>
      </c>
      <c r="P703" s="29"/>
      <c r="Q703" s="29"/>
      <c r="R703" s="1"/>
      <c r="S703" s="1"/>
      <c r="T703" s="1"/>
      <c r="U703" s="1"/>
      <c r="V703" s="1"/>
      <c r="W703" s="1"/>
      <c r="X703" s="1"/>
      <c r="Y703" s="1"/>
      <c r="Z703" s="1"/>
    </row>
    <row r="704" spans="1:26" ht="14.25" customHeight="1">
      <c r="A704" s="20"/>
      <c r="B704" s="21"/>
      <c r="C704" s="21"/>
      <c r="D704" s="22"/>
      <c r="E704" s="21"/>
      <c r="F704" s="162" t="e" cm="1">
        <f t="array" ref="F704">_xlfn.IFS(D704="Tech Bachelor - Still to be hired",5700,D704="Master - Still to be hired",8000,D704="Master in Eng - Still to be hired",8700,D704="PhD - Still to be hired",10500,D704="Tech Bachelor",5700,D704="Master",8000,D704="Master in Eng",8700,D704="PhD",10500)</f>
        <v>#N/A</v>
      </c>
      <c r="G704" s="23"/>
      <c r="H704" s="24" t="e">
        <f>'Cost Input'!$F704*'Cost Input'!$G704</f>
        <v>#N/A</v>
      </c>
      <c r="I704" s="23"/>
      <c r="J704" s="24" t="e">
        <f>'Cost Input'!$F704*'Cost Input'!$I704</f>
        <v>#N/A</v>
      </c>
      <c r="K704" s="25">
        <f>'Cost Input'!$G704+'Cost Input'!$I704</f>
        <v>0</v>
      </c>
      <c r="L704" s="26" t="e">
        <f>'Cost Input'!$H704+'Cost Input'!$J704</f>
        <v>#N/A</v>
      </c>
      <c r="M704" s="27"/>
      <c r="N704" s="27"/>
      <c r="O704" s="28">
        <f>'Cost Input'!$M704+'Cost Input'!$N704</f>
        <v>0</v>
      </c>
      <c r="P704" s="29"/>
      <c r="Q704" s="29"/>
      <c r="R704" s="1"/>
      <c r="S704" s="1"/>
      <c r="T704" s="1"/>
      <c r="U704" s="1"/>
      <c r="V704" s="1"/>
      <c r="W704" s="1"/>
      <c r="X704" s="1"/>
      <c r="Y704" s="1"/>
      <c r="Z704" s="1"/>
    </row>
    <row r="705" spans="1:26" ht="14.25" customHeight="1">
      <c r="A705" s="20"/>
      <c r="B705" s="21"/>
      <c r="C705" s="21"/>
      <c r="D705" s="22"/>
      <c r="E705" s="21"/>
      <c r="F705" s="162" t="e" cm="1">
        <f t="array" ref="F705">_xlfn.IFS(D705="Tech Bachelor - Still to be hired",5700,D705="Master - Still to be hired",8000,D705="Master in Eng - Still to be hired",8700,D705="PhD - Still to be hired",10500,D705="Tech Bachelor",5700,D705="Master",8000,D705="Master in Eng",8700,D705="PhD",10500)</f>
        <v>#N/A</v>
      </c>
      <c r="G705" s="23"/>
      <c r="H705" s="24" t="e">
        <f>'Cost Input'!$F705*'Cost Input'!$G705</f>
        <v>#N/A</v>
      </c>
      <c r="I705" s="23"/>
      <c r="J705" s="24" t="e">
        <f>'Cost Input'!$F705*'Cost Input'!$I705</f>
        <v>#N/A</v>
      </c>
      <c r="K705" s="25">
        <f>'Cost Input'!$G705+'Cost Input'!$I705</f>
        <v>0</v>
      </c>
      <c r="L705" s="26" t="e">
        <f>'Cost Input'!$H705+'Cost Input'!$J705</f>
        <v>#N/A</v>
      </c>
      <c r="M705" s="27"/>
      <c r="N705" s="27"/>
      <c r="O705" s="28">
        <f>'Cost Input'!$M705+'Cost Input'!$N705</f>
        <v>0</v>
      </c>
      <c r="P705" s="29"/>
      <c r="Q705" s="29"/>
      <c r="R705" s="1"/>
      <c r="S705" s="1"/>
      <c r="T705" s="1"/>
      <c r="U705" s="1"/>
      <c r="V705" s="1"/>
      <c r="W705" s="1"/>
      <c r="X705" s="1"/>
      <c r="Y705" s="1"/>
      <c r="Z705" s="1"/>
    </row>
    <row r="706" spans="1:26" ht="14.25" customHeight="1">
      <c r="A706" s="20"/>
      <c r="B706" s="21"/>
      <c r="C706" s="21"/>
      <c r="D706" s="22"/>
      <c r="E706" s="21"/>
      <c r="F706" s="162" t="e" cm="1">
        <f t="array" ref="F706">_xlfn.IFS(D706="Tech Bachelor - Still to be hired",5700,D706="Master - Still to be hired",8000,D706="Master in Eng - Still to be hired",8700,D706="PhD - Still to be hired",10500,D706="Tech Bachelor",5700,D706="Master",8000,D706="Master in Eng",8700,D706="PhD",10500)</f>
        <v>#N/A</v>
      </c>
      <c r="G706" s="23"/>
      <c r="H706" s="24" t="e">
        <f>'Cost Input'!$F706*'Cost Input'!$G706</f>
        <v>#N/A</v>
      </c>
      <c r="I706" s="23"/>
      <c r="J706" s="24" t="e">
        <f>'Cost Input'!$F706*'Cost Input'!$I706</f>
        <v>#N/A</v>
      </c>
      <c r="K706" s="25">
        <f>'Cost Input'!$G706+'Cost Input'!$I706</f>
        <v>0</v>
      </c>
      <c r="L706" s="26" t="e">
        <f>'Cost Input'!$H706+'Cost Input'!$J706</f>
        <v>#N/A</v>
      </c>
      <c r="M706" s="27"/>
      <c r="N706" s="27"/>
      <c r="O706" s="28">
        <f>'Cost Input'!$M706+'Cost Input'!$N706</f>
        <v>0</v>
      </c>
      <c r="P706" s="29"/>
      <c r="Q706" s="29"/>
      <c r="R706" s="1"/>
      <c r="S706" s="1"/>
      <c r="T706" s="1"/>
      <c r="U706" s="1"/>
      <c r="V706" s="1"/>
      <c r="W706" s="1"/>
      <c r="X706" s="1"/>
      <c r="Y706" s="1"/>
      <c r="Z706" s="1"/>
    </row>
    <row r="707" spans="1:26" ht="14.25" customHeight="1">
      <c r="A707" s="20"/>
      <c r="B707" s="21"/>
      <c r="C707" s="21"/>
      <c r="D707" s="22"/>
      <c r="E707" s="21"/>
      <c r="F707" s="162" t="e" cm="1">
        <f t="array" ref="F707">_xlfn.IFS(D707="Tech Bachelor - Still to be hired",5700,D707="Master - Still to be hired",8000,D707="Master in Eng - Still to be hired",8700,D707="PhD - Still to be hired",10500,D707="Tech Bachelor",5700,D707="Master",8000,D707="Master in Eng",8700,D707="PhD",10500)</f>
        <v>#N/A</v>
      </c>
      <c r="G707" s="23"/>
      <c r="H707" s="24" t="e">
        <f>'Cost Input'!$F707*'Cost Input'!$G707</f>
        <v>#N/A</v>
      </c>
      <c r="I707" s="23"/>
      <c r="J707" s="24" t="e">
        <f>'Cost Input'!$F707*'Cost Input'!$I707</f>
        <v>#N/A</v>
      </c>
      <c r="K707" s="25">
        <f>'Cost Input'!$G707+'Cost Input'!$I707</f>
        <v>0</v>
      </c>
      <c r="L707" s="26" t="e">
        <f>'Cost Input'!$H707+'Cost Input'!$J707</f>
        <v>#N/A</v>
      </c>
      <c r="M707" s="27"/>
      <c r="N707" s="27"/>
      <c r="O707" s="28">
        <f>'Cost Input'!$M707+'Cost Input'!$N707</f>
        <v>0</v>
      </c>
      <c r="P707" s="29"/>
      <c r="Q707" s="29"/>
      <c r="R707" s="1"/>
      <c r="S707" s="1"/>
      <c r="T707" s="1"/>
      <c r="U707" s="1"/>
      <c r="V707" s="1"/>
      <c r="W707" s="1"/>
      <c r="X707" s="1"/>
      <c r="Y707" s="1"/>
      <c r="Z707" s="1"/>
    </row>
    <row r="708" spans="1:26" ht="14.25" customHeight="1">
      <c r="A708" s="20"/>
      <c r="B708" s="21"/>
      <c r="C708" s="21"/>
      <c r="D708" s="22"/>
      <c r="E708" s="21"/>
      <c r="F708" s="162" t="e" cm="1">
        <f t="array" ref="F708">_xlfn.IFS(D708="Tech Bachelor - Still to be hired",5700,D708="Master - Still to be hired",8000,D708="Master in Eng - Still to be hired",8700,D708="PhD - Still to be hired",10500,D708="Tech Bachelor",5700,D708="Master",8000,D708="Master in Eng",8700,D708="PhD",10500)</f>
        <v>#N/A</v>
      </c>
      <c r="G708" s="23"/>
      <c r="H708" s="24" t="e">
        <f>'Cost Input'!$F708*'Cost Input'!$G708</f>
        <v>#N/A</v>
      </c>
      <c r="I708" s="23"/>
      <c r="J708" s="24" t="e">
        <f>'Cost Input'!$F708*'Cost Input'!$I708</f>
        <v>#N/A</v>
      </c>
      <c r="K708" s="25">
        <f>'Cost Input'!$G708+'Cost Input'!$I708</f>
        <v>0</v>
      </c>
      <c r="L708" s="26" t="e">
        <f>'Cost Input'!$H708+'Cost Input'!$J708</f>
        <v>#N/A</v>
      </c>
      <c r="M708" s="27"/>
      <c r="N708" s="27"/>
      <c r="O708" s="28">
        <f>'Cost Input'!$M708+'Cost Input'!$N708</f>
        <v>0</v>
      </c>
      <c r="P708" s="29"/>
      <c r="Q708" s="29"/>
      <c r="R708" s="1"/>
      <c r="S708" s="1"/>
      <c r="T708" s="1"/>
      <c r="U708" s="1"/>
      <c r="V708" s="1"/>
      <c r="W708" s="1"/>
      <c r="X708" s="1"/>
      <c r="Y708" s="1"/>
      <c r="Z708" s="1"/>
    </row>
    <row r="709" spans="1:26" ht="14.25" customHeight="1">
      <c r="A709" s="20"/>
      <c r="B709" s="21"/>
      <c r="C709" s="21"/>
      <c r="D709" s="22"/>
      <c r="E709" s="21"/>
      <c r="F709" s="162" t="e" cm="1">
        <f t="array" ref="F709">_xlfn.IFS(D709="Tech Bachelor - Still to be hired",5700,D709="Master - Still to be hired",8000,D709="Master in Eng - Still to be hired",8700,D709="PhD - Still to be hired",10500,D709="Tech Bachelor",5700,D709="Master",8000,D709="Master in Eng",8700,D709="PhD",10500)</f>
        <v>#N/A</v>
      </c>
      <c r="G709" s="23"/>
      <c r="H709" s="24" t="e">
        <f>'Cost Input'!$F709*'Cost Input'!$G709</f>
        <v>#N/A</v>
      </c>
      <c r="I709" s="23"/>
      <c r="J709" s="24" t="e">
        <f>'Cost Input'!$F709*'Cost Input'!$I709</f>
        <v>#N/A</v>
      </c>
      <c r="K709" s="25">
        <f>'Cost Input'!$G709+'Cost Input'!$I709</f>
        <v>0</v>
      </c>
      <c r="L709" s="26" t="e">
        <f>'Cost Input'!$H709+'Cost Input'!$J709</f>
        <v>#N/A</v>
      </c>
      <c r="M709" s="27"/>
      <c r="N709" s="27"/>
      <c r="O709" s="28">
        <f>'Cost Input'!$M709+'Cost Input'!$N709</f>
        <v>0</v>
      </c>
      <c r="P709" s="29"/>
      <c r="Q709" s="29"/>
      <c r="R709" s="1"/>
      <c r="S709" s="1"/>
      <c r="T709" s="1"/>
      <c r="U709" s="1"/>
      <c r="V709" s="1"/>
      <c r="W709" s="1"/>
      <c r="X709" s="1"/>
      <c r="Y709" s="1"/>
      <c r="Z709" s="1"/>
    </row>
    <row r="710" spans="1:26" ht="14.25" customHeight="1">
      <c r="A710" s="20"/>
      <c r="B710" s="21"/>
      <c r="C710" s="21"/>
      <c r="D710" s="22"/>
      <c r="E710" s="21"/>
      <c r="F710" s="162" t="e" cm="1">
        <f t="array" ref="F710">_xlfn.IFS(D710="Tech Bachelor - Still to be hired",5700,D710="Master - Still to be hired",8000,D710="Master in Eng - Still to be hired",8700,D710="PhD - Still to be hired",10500,D710="Tech Bachelor",5700,D710="Master",8000,D710="Master in Eng",8700,D710="PhD",10500)</f>
        <v>#N/A</v>
      </c>
      <c r="G710" s="23"/>
      <c r="H710" s="24" t="e">
        <f>'Cost Input'!$F710*'Cost Input'!$G710</f>
        <v>#N/A</v>
      </c>
      <c r="I710" s="23"/>
      <c r="J710" s="24" t="e">
        <f>'Cost Input'!$F710*'Cost Input'!$I710</f>
        <v>#N/A</v>
      </c>
      <c r="K710" s="25">
        <f>'Cost Input'!$G710+'Cost Input'!$I710</f>
        <v>0</v>
      </c>
      <c r="L710" s="26" t="e">
        <f>'Cost Input'!$H710+'Cost Input'!$J710</f>
        <v>#N/A</v>
      </c>
      <c r="M710" s="27"/>
      <c r="N710" s="27"/>
      <c r="O710" s="28">
        <f>'Cost Input'!$M710+'Cost Input'!$N710</f>
        <v>0</v>
      </c>
      <c r="P710" s="29"/>
      <c r="Q710" s="29"/>
      <c r="R710" s="1"/>
      <c r="S710" s="1"/>
      <c r="T710" s="1"/>
      <c r="U710" s="1"/>
      <c r="V710" s="1"/>
      <c r="W710" s="1"/>
      <c r="X710" s="1"/>
      <c r="Y710" s="1"/>
      <c r="Z710" s="1"/>
    </row>
    <row r="711" spans="1:26" ht="14.25" customHeight="1">
      <c r="A711" s="20"/>
      <c r="B711" s="21"/>
      <c r="C711" s="21"/>
      <c r="D711" s="22"/>
      <c r="E711" s="21"/>
      <c r="F711" s="162" t="e" cm="1">
        <f t="array" ref="F711">_xlfn.IFS(D711="Tech Bachelor - Still to be hired",5700,D711="Master - Still to be hired",8000,D711="Master in Eng - Still to be hired",8700,D711="PhD - Still to be hired",10500,D711="Tech Bachelor",5700,D711="Master",8000,D711="Master in Eng",8700,D711="PhD",10500)</f>
        <v>#N/A</v>
      </c>
      <c r="G711" s="23"/>
      <c r="H711" s="24" t="e">
        <f>'Cost Input'!$F711*'Cost Input'!$G711</f>
        <v>#N/A</v>
      </c>
      <c r="I711" s="23"/>
      <c r="J711" s="24" t="e">
        <f>'Cost Input'!$F711*'Cost Input'!$I711</f>
        <v>#N/A</v>
      </c>
      <c r="K711" s="25">
        <f>'Cost Input'!$G711+'Cost Input'!$I711</f>
        <v>0</v>
      </c>
      <c r="L711" s="26" t="e">
        <f>'Cost Input'!$H711+'Cost Input'!$J711</f>
        <v>#N/A</v>
      </c>
      <c r="M711" s="27"/>
      <c r="N711" s="27"/>
      <c r="O711" s="28">
        <f>'Cost Input'!$M711+'Cost Input'!$N711</f>
        <v>0</v>
      </c>
      <c r="P711" s="29"/>
      <c r="Q711" s="29"/>
      <c r="R711" s="1"/>
      <c r="S711" s="1"/>
      <c r="T711" s="1"/>
      <c r="U711" s="1"/>
      <c r="V711" s="1"/>
      <c r="W711" s="1"/>
      <c r="X711" s="1"/>
      <c r="Y711" s="1"/>
      <c r="Z711" s="1"/>
    </row>
    <row r="712" spans="1:26" ht="14.25" customHeight="1">
      <c r="A712" s="20"/>
      <c r="B712" s="21"/>
      <c r="C712" s="21"/>
      <c r="D712" s="22"/>
      <c r="E712" s="21"/>
      <c r="F712" s="162" t="e" cm="1">
        <f t="array" ref="F712">_xlfn.IFS(D712="Tech Bachelor - Still to be hired",5700,D712="Master - Still to be hired",8000,D712="Master in Eng - Still to be hired",8700,D712="PhD - Still to be hired",10500,D712="Tech Bachelor",5700,D712="Master",8000,D712="Master in Eng",8700,D712="PhD",10500)</f>
        <v>#N/A</v>
      </c>
      <c r="G712" s="23"/>
      <c r="H712" s="24" t="e">
        <f>'Cost Input'!$F712*'Cost Input'!$G712</f>
        <v>#N/A</v>
      </c>
      <c r="I712" s="23"/>
      <c r="J712" s="24" t="e">
        <f>'Cost Input'!$F712*'Cost Input'!$I712</f>
        <v>#N/A</v>
      </c>
      <c r="K712" s="25">
        <f>'Cost Input'!$G712+'Cost Input'!$I712</f>
        <v>0</v>
      </c>
      <c r="L712" s="26" t="e">
        <f>'Cost Input'!$H712+'Cost Input'!$J712</f>
        <v>#N/A</v>
      </c>
      <c r="M712" s="27"/>
      <c r="N712" s="27"/>
      <c r="O712" s="28">
        <f>'Cost Input'!$M712+'Cost Input'!$N712</f>
        <v>0</v>
      </c>
      <c r="P712" s="29"/>
      <c r="Q712" s="29"/>
      <c r="R712" s="1"/>
      <c r="S712" s="1"/>
      <c r="T712" s="1"/>
      <c r="U712" s="1"/>
      <c r="V712" s="1"/>
      <c r="W712" s="1"/>
      <c r="X712" s="1"/>
      <c r="Y712" s="1"/>
      <c r="Z712" s="1"/>
    </row>
    <row r="713" spans="1:26" ht="14.25" customHeight="1">
      <c r="A713" s="20"/>
      <c r="B713" s="21"/>
      <c r="C713" s="21"/>
      <c r="D713" s="22"/>
      <c r="E713" s="21"/>
      <c r="F713" s="162" t="e" cm="1">
        <f t="array" ref="F713">_xlfn.IFS(D713="Tech Bachelor - Still to be hired",5700,D713="Master - Still to be hired",8000,D713="Master in Eng - Still to be hired",8700,D713="PhD - Still to be hired",10500,D713="Tech Bachelor",5700,D713="Master",8000,D713="Master in Eng",8700,D713="PhD",10500)</f>
        <v>#N/A</v>
      </c>
      <c r="G713" s="23"/>
      <c r="H713" s="24" t="e">
        <f>'Cost Input'!$F713*'Cost Input'!$G713</f>
        <v>#N/A</v>
      </c>
      <c r="I713" s="23"/>
      <c r="J713" s="24" t="e">
        <f>'Cost Input'!$F713*'Cost Input'!$I713</f>
        <v>#N/A</v>
      </c>
      <c r="K713" s="25">
        <f>'Cost Input'!$G713+'Cost Input'!$I713</f>
        <v>0</v>
      </c>
      <c r="L713" s="26" t="e">
        <f>'Cost Input'!$H713+'Cost Input'!$J713</f>
        <v>#N/A</v>
      </c>
      <c r="M713" s="27"/>
      <c r="N713" s="27"/>
      <c r="O713" s="28">
        <f>'Cost Input'!$M713+'Cost Input'!$N713</f>
        <v>0</v>
      </c>
      <c r="P713" s="29"/>
      <c r="Q713" s="29"/>
      <c r="R713" s="1"/>
      <c r="S713" s="1"/>
      <c r="T713" s="1"/>
      <c r="U713" s="1"/>
      <c r="V713" s="1"/>
      <c r="W713" s="1"/>
      <c r="X713" s="1"/>
      <c r="Y713" s="1"/>
      <c r="Z713" s="1"/>
    </row>
    <row r="714" spans="1:26" ht="14.25" customHeight="1">
      <c r="A714" s="20"/>
      <c r="B714" s="21"/>
      <c r="C714" s="21"/>
      <c r="D714" s="22"/>
      <c r="E714" s="21"/>
      <c r="F714" s="162" t="e" cm="1">
        <f t="array" ref="F714">_xlfn.IFS(D714="Tech Bachelor - Still to be hired",5700,D714="Master - Still to be hired",8000,D714="Master in Eng - Still to be hired",8700,D714="PhD - Still to be hired",10500,D714="Tech Bachelor",5700,D714="Master",8000,D714="Master in Eng",8700,D714="PhD",10500)</f>
        <v>#N/A</v>
      </c>
      <c r="G714" s="23"/>
      <c r="H714" s="24" t="e">
        <f>'Cost Input'!$F714*'Cost Input'!$G714</f>
        <v>#N/A</v>
      </c>
      <c r="I714" s="23"/>
      <c r="J714" s="24" t="e">
        <f>'Cost Input'!$F714*'Cost Input'!$I714</f>
        <v>#N/A</v>
      </c>
      <c r="K714" s="25">
        <f>'Cost Input'!$G714+'Cost Input'!$I714</f>
        <v>0</v>
      </c>
      <c r="L714" s="26" t="e">
        <f>'Cost Input'!$H714+'Cost Input'!$J714</f>
        <v>#N/A</v>
      </c>
      <c r="M714" s="27"/>
      <c r="N714" s="27"/>
      <c r="O714" s="28">
        <f>'Cost Input'!$M714+'Cost Input'!$N714</f>
        <v>0</v>
      </c>
      <c r="P714" s="29"/>
      <c r="Q714" s="29"/>
      <c r="R714" s="1"/>
      <c r="S714" s="1"/>
      <c r="T714" s="1"/>
      <c r="U714" s="1"/>
      <c r="V714" s="1"/>
      <c r="W714" s="1"/>
      <c r="X714" s="1"/>
      <c r="Y714" s="1"/>
      <c r="Z714" s="1"/>
    </row>
    <row r="715" spans="1:26" ht="14.25" customHeight="1">
      <c r="A715" s="20"/>
      <c r="B715" s="21"/>
      <c r="C715" s="21"/>
      <c r="D715" s="22"/>
      <c r="E715" s="21"/>
      <c r="F715" s="162" t="e" cm="1">
        <f t="array" ref="F715">_xlfn.IFS(D715="Tech Bachelor - Still to be hired",5700,D715="Master - Still to be hired",8000,D715="Master in Eng - Still to be hired",8700,D715="PhD - Still to be hired",10500,D715="Tech Bachelor",5700,D715="Master",8000,D715="Master in Eng",8700,D715="PhD",10500)</f>
        <v>#N/A</v>
      </c>
      <c r="G715" s="23"/>
      <c r="H715" s="24" t="e">
        <f>'Cost Input'!$F715*'Cost Input'!$G715</f>
        <v>#N/A</v>
      </c>
      <c r="I715" s="23"/>
      <c r="J715" s="24" t="e">
        <f>'Cost Input'!$F715*'Cost Input'!$I715</f>
        <v>#N/A</v>
      </c>
      <c r="K715" s="25">
        <f>'Cost Input'!$G715+'Cost Input'!$I715</f>
        <v>0</v>
      </c>
      <c r="L715" s="26" t="e">
        <f>'Cost Input'!$H715+'Cost Input'!$J715</f>
        <v>#N/A</v>
      </c>
      <c r="M715" s="27"/>
      <c r="N715" s="27"/>
      <c r="O715" s="28">
        <f>'Cost Input'!$M715+'Cost Input'!$N715</f>
        <v>0</v>
      </c>
      <c r="P715" s="29"/>
      <c r="Q715" s="29"/>
      <c r="R715" s="1"/>
      <c r="S715" s="1"/>
      <c r="T715" s="1"/>
      <c r="U715" s="1"/>
      <c r="V715" s="1"/>
      <c r="W715" s="1"/>
      <c r="X715" s="1"/>
      <c r="Y715" s="1"/>
      <c r="Z715" s="1"/>
    </row>
    <row r="716" spans="1:26" ht="14.25" customHeight="1">
      <c r="A716" s="20"/>
      <c r="B716" s="21"/>
      <c r="C716" s="21"/>
      <c r="D716" s="22"/>
      <c r="E716" s="21"/>
      <c r="F716" s="162" t="e" cm="1">
        <f t="array" ref="F716">_xlfn.IFS(D716="Tech Bachelor - Still to be hired",5700,D716="Master - Still to be hired",8000,D716="Master in Eng - Still to be hired",8700,D716="PhD - Still to be hired",10500,D716="Tech Bachelor",5700,D716="Master",8000,D716="Master in Eng",8700,D716="PhD",10500)</f>
        <v>#N/A</v>
      </c>
      <c r="G716" s="23"/>
      <c r="H716" s="24" t="e">
        <f>'Cost Input'!$F716*'Cost Input'!$G716</f>
        <v>#N/A</v>
      </c>
      <c r="I716" s="23"/>
      <c r="J716" s="24" t="e">
        <f>'Cost Input'!$F716*'Cost Input'!$I716</f>
        <v>#N/A</v>
      </c>
      <c r="K716" s="25">
        <f>'Cost Input'!$G716+'Cost Input'!$I716</f>
        <v>0</v>
      </c>
      <c r="L716" s="26" t="e">
        <f>'Cost Input'!$H716+'Cost Input'!$J716</f>
        <v>#N/A</v>
      </c>
      <c r="M716" s="27"/>
      <c r="N716" s="27"/>
      <c r="O716" s="28">
        <f>'Cost Input'!$M716+'Cost Input'!$N716</f>
        <v>0</v>
      </c>
      <c r="P716" s="29"/>
      <c r="Q716" s="29"/>
      <c r="R716" s="1"/>
      <c r="S716" s="1"/>
      <c r="T716" s="1"/>
      <c r="U716" s="1"/>
      <c r="V716" s="1"/>
      <c r="W716" s="1"/>
      <c r="X716" s="1"/>
      <c r="Y716" s="1"/>
      <c r="Z716" s="1"/>
    </row>
    <row r="717" spans="1:26" ht="14.25" customHeight="1">
      <c r="A717" s="20"/>
      <c r="B717" s="21"/>
      <c r="C717" s="21"/>
      <c r="D717" s="22"/>
      <c r="E717" s="21"/>
      <c r="F717" s="162" t="e" cm="1">
        <f t="array" ref="F717">_xlfn.IFS(D717="Tech Bachelor - Still to be hired",5700,D717="Master - Still to be hired",8000,D717="Master in Eng - Still to be hired",8700,D717="PhD - Still to be hired",10500,D717="Tech Bachelor",5700,D717="Master",8000,D717="Master in Eng",8700,D717="PhD",10500)</f>
        <v>#N/A</v>
      </c>
      <c r="G717" s="23"/>
      <c r="H717" s="24" t="e">
        <f>'Cost Input'!$F717*'Cost Input'!$G717</f>
        <v>#N/A</v>
      </c>
      <c r="I717" s="23"/>
      <c r="J717" s="24" t="e">
        <f>'Cost Input'!$F717*'Cost Input'!$I717</f>
        <v>#N/A</v>
      </c>
      <c r="K717" s="25">
        <f>'Cost Input'!$G717+'Cost Input'!$I717</f>
        <v>0</v>
      </c>
      <c r="L717" s="26" t="e">
        <f>'Cost Input'!$H717+'Cost Input'!$J717</f>
        <v>#N/A</v>
      </c>
      <c r="M717" s="27"/>
      <c r="N717" s="27"/>
      <c r="O717" s="28">
        <f>'Cost Input'!$M717+'Cost Input'!$N717</f>
        <v>0</v>
      </c>
      <c r="P717" s="29"/>
      <c r="Q717" s="29"/>
      <c r="R717" s="1"/>
      <c r="S717" s="1"/>
      <c r="T717" s="1"/>
      <c r="U717" s="1"/>
      <c r="V717" s="1"/>
      <c r="W717" s="1"/>
      <c r="X717" s="1"/>
      <c r="Y717" s="1"/>
      <c r="Z717" s="1"/>
    </row>
    <row r="718" spans="1:26" ht="14.25" customHeight="1">
      <c r="A718" s="20"/>
      <c r="B718" s="21"/>
      <c r="C718" s="21"/>
      <c r="D718" s="22"/>
      <c r="E718" s="21"/>
      <c r="F718" s="162" t="e" cm="1">
        <f t="array" ref="F718">_xlfn.IFS(D718="Tech Bachelor - Still to be hired",5700,D718="Master - Still to be hired",8000,D718="Master in Eng - Still to be hired",8700,D718="PhD - Still to be hired",10500,D718="Tech Bachelor",5700,D718="Master",8000,D718="Master in Eng",8700,D718="PhD",10500)</f>
        <v>#N/A</v>
      </c>
      <c r="G718" s="23"/>
      <c r="H718" s="24" t="e">
        <f>'Cost Input'!$F718*'Cost Input'!$G718</f>
        <v>#N/A</v>
      </c>
      <c r="I718" s="23"/>
      <c r="J718" s="24" t="e">
        <f>'Cost Input'!$F718*'Cost Input'!$I718</f>
        <v>#N/A</v>
      </c>
      <c r="K718" s="25">
        <f>'Cost Input'!$G718+'Cost Input'!$I718</f>
        <v>0</v>
      </c>
      <c r="L718" s="26" t="e">
        <f>'Cost Input'!$H718+'Cost Input'!$J718</f>
        <v>#N/A</v>
      </c>
      <c r="M718" s="27"/>
      <c r="N718" s="27"/>
      <c r="O718" s="28">
        <f>'Cost Input'!$M718+'Cost Input'!$N718</f>
        <v>0</v>
      </c>
      <c r="P718" s="29"/>
      <c r="Q718" s="29"/>
      <c r="R718" s="1"/>
      <c r="S718" s="1"/>
      <c r="T718" s="1"/>
      <c r="U718" s="1"/>
      <c r="V718" s="1"/>
      <c r="W718" s="1"/>
      <c r="X718" s="1"/>
      <c r="Y718" s="1"/>
      <c r="Z718" s="1"/>
    </row>
    <row r="719" spans="1:26" ht="14.25" customHeight="1">
      <c r="A719" s="20"/>
      <c r="B719" s="21"/>
      <c r="C719" s="21"/>
      <c r="D719" s="22"/>
      <c r="E719" s="21"/>
      <c r="F719" s="162" t="e" cm="1">
        <f t="array" ref="F719">_xlfn.IFS(D719="Tech Bachelor - Still to be hired",5700,D719="Master - Still to be hired",8000,D719="Master in Eng - Still to be hired",8700,D719="PhD - Still to be hired",10500,D719="Tech Bachelor",5700,D719="Master",8000,D719="Master in Eng",8700,D719="PhD",10500)</f>
        <v>#N/A</v>
      </c>
      <c r="G719" s="23"/>
      <c r="H719" s="24" t="e">
        <f>'Cost Input'!$F719*'Cost Input'!$G719</f>
        <v>#N/A</v>
      </c>
      <c r="I719" s="23"/>
      <c r="J719" s="24" t="e">
        <f>'Cost Input'!$F719*'Cost Input'!$I719</f>
        <v>#N/A</v>
      </c>
      <c r="K719" s="25">
        <f>'Cost Input'!$G719+'Cost Input'!$I719</f>
        <v>0</v>
      </c>
      <c r="L719" s="26" t="e">
        <f>'Cost Input'!$H719+'Cost Input'!$J719</f>
        <v>#N/A</v>
      </c>
      <c r="M719" s="27"/>
      <c r="N719" s="27"/>
      <c r="O719" s="28">
        <f>'Cost Input'!$M719+'Cost Input'!$N719</f>
        <v>0</v>
      </c>
      <c r="P719" s="29"/>
      <c r="Q719" s="29"/>
      <c r="R719" s="1"/>
      <c r="S719" s="1"/>
      <c r="T719" s="1"/>
      <c r="U719" s="1"/>
      <c r="V719" s="1"/>
      <c r="W719" s="1"/>
      <c r="X719" s="1"/>
      <c r="Y719" s="1"/>
      <c r="Z719" s="1"/>
    </row>
    <row r="720" spans="1:26" ht="14.25" customHeight="1">
      <c r="A720" s="20"/>
      <c r="B720" s="21"/>
      <c r="C720" s="21"/>
      <c r="D720" s="22"/>
      <c r="E720" s="21"/>
      <c r="F720" s="162" t="e" cm="1">
        <f t="array" ref="F720">_xlfn.IFS(D720="Tech Bachelor - Still to be hired",5700,D720="Master - Still to be hired",8000,D720="Master in Eng - Still to be hired",8700,D720="PhD - Still to be hired",10500,D720="Tech Bachelor",5700,D720="Master",8000,D720="Master in Eng",8700,D720="PhD",10500)</f>
        <v>#N/A</v>
      </c>
      <c r="G720" s="23"/>
      <c r="H720" s="24" t="e">
        <f>'Cost Input'!$F720*'Cost Input'!$G720</f>
        <v>#N/A</v>
      </c>
      <c r="I720" s="23"/>
      <c r="J720" s="24" t="e">
        <f>'Cost Input'!$F720*'Cost Input'!$I720</f>
        <v>#N/A</v>
      </c>
      <c r="K720" s="25">
        <f>'Cost Input'!$G720+'Cost Input'!$I720</f>
        <v>0</v>
      </c>
      <c r="L720" s="26" t="e">
        <f>'Cost Input'!$H720+'Cost Input'!$J720</f>
        <v>#N/A</v>
      </c>
      <c r="M720" s="27"/>
      <c r="N720" s="27"/>
      <c r="O720" s="28">
        <f>'Cost Input'!$M720+'Cost Input'!$N720</f>
        <v>0</v>
      </c>
      <c r="P720" s="29"/>
      <c r="Q720" s="29"/>
      <c r="R720" s="1"/>
      <c r="S720" s="1"/>
      <c r="T720" s="1"/>
      <c r="U720" s="1"/>
      <c r="V720" s="1"/>
      <c r="W720" s="1"/>
      <c r="X720" s="1"/>
      <c r="Y720" s="1"/>
      <c r="Z720" s="1"/>
    </row>
    <row r="721" spans="1:26" ht="14.25" customHeight="1">
      <c r="A721" s="20"/>
      <c r="B721" s="21"/>
      <c r="C721" s="21"/>
      <c r="D721" s="22"/>
      <c r="E721" s="21"/>
      <c r="F721" s="162" t="e" cm="1">
        <f t="array" ref="F721">_xlfn.IFS(D721="Tech Bachelor - Still to be hired",5700,D721="Master - Still to be hired",8000,D721="Master in Eng - Still to be hired",8700,D721="PhD - Still to be hired",10500,D721="Tech Bachelor",5700,D721="Master",8000,D721="Master in Eng",8700,D721="PhD",10500)</f>
        <v>#N/A</v>
      </c>
      <c r="G721" s="23"/>
      <c r="H721" s="24" t="e">
        <f>'Cost Input'!$F721*'Cost Input'!$G721</f>
        <v>#N/A</v>
      </c>
      <c r="I721" s="23"/>
      <c r="J721" s="24" t="e">
        <f>'Cost Input'!$F721*'Cost Input'!$I721</f>
        <v>#N/A</v>
      </c>
      <c r="K721" s="25">
        <f>'Cost Input'!$G721+'Cost Input'!$I721</f>
        <v>0</v>
      </c>
      <c r="L721" s="26" t="e">
        <f>'Cost Input'!$H721+'Cost Input'!$J721</f>
        <v>#N/A</v>
      </c>
      <c r="M721" s="27"/>
      <c r="N721" s="27"/>
      <c r="O721" s="28">
        <f>'Cost Input'!$M721+'Cost Input'!$N721</f>
        <v>0</v>
      </c>
      <c r="P721" s="29"/>
      <c r="Q721" s="29"/>
      <c r="R721" s="1"/>
      <c r="S721" s="1"/>
      <c r="T721" s="1"/>
      <c r="U721" s="1"/>
      <c r="V721" s="1"/>
      <c r="W721" s="1"/>
      <c r="X721" s="1"/>
      <c r="Y721" s="1"/>
      <c r="Z721" s="1"/>
    </row>
    <row r="722" spans="1:26" ht="14.25" customHeight="1">
      <c r="A722" s="20"/>
      <c r="B722" s="21"/>
      <c r="C722" s="21"/>
      <c r="D722" s="22"/>
      <c r="E722" s="21"/>
      <c r="F722" s="162" t="e" cm="1">
        <f t="array" ref="F722">_xlfn.IFS(D722="Tech Bachelor - Still to be hired",5700,D722="Master - Still to be hired",8000,D722="Master in Eng - Still to be hired",8700,D722="PhD - Still to be hired",10500,D722="Tech Bachelor",5700,D722="Master",8000,D722="Master in Eng",8700,D722="PhD",10500)</f>
        <v>#N/A</v>
      </c>
      <c r="G722" s="23"/>
      <c r="H722" s="24" t="e">
        <f>'Cost Input'!$F722*'Cost Input'!$G722</f>
        <v>#N/A</v>
      </c>
      <c r="I722" s="23"/>
      <c r="J722" s="24" t="e">
        <f>'Cost Input'!$F722*'Cost Input'!$I722</f>
        <v>#N/A</v>
      </c>
      <c r="K722" s="25">
        <f>'Cost Input'!$G722+'Cost Input'!$I722</f>
        <v>0</v>
      </c>
      <c r="L722" s="26" t="e">
        <f>'Cost Input'!$H722+'Cost Input'!$J722</f>
        <v>#N/A</v>
      </c>
      <c r="M722" s="27"/>
      <c r="N722" s="27"/>
      <c r="O722" s="28">
        <f>'Cost Input'!$M722+'Cost Input'!$N722</f>
        <v>0</v>
      </c>
      <c r="P722" s="29"/>
      <c r="Q722" s="29"/>
      <c r="R722" s="1"/>
      <c r="S722" s="1"/>
      <c r="T722" s="1"/>
      <c r="U722" s="1"/>
      <c r="V722" s="1"/>
      <c r="W722" s="1"/>
      <c r="X722" s="1"/>
      <c r="Y722" s="1"/>
      <c r="Z722" s="1"/>
    </row>
    <row r="723" spans="1:26" ht="14.25" customHeight="1">
      <c r="A723" s="20"/>
      <c r="B723" s="21"/>
      <c r="C723" s="21"/>
      <c r="D723" s="22"/>
      <c r="E723" s="21"/>
      <c r="F723" s="162" t="e" cm="1">
        <f t="array" ref="F723">_xlfn.IFS(D723="Tech Bachelor - Still to be hired",5700,D723="Master - Still to be hired",8000,D723="Master in Eng - Still to be hired",8700,D723="PhD - Still to be hired",10500,D723="Tech Bachelor",5700,D723="Master",8000,D723="Master in Eng",8700,D723="PhD",10500)</f>
        <v>#N/A</v>
      </c>
      <c r="G723" s="23"/>
      <c r="H723" s="24" t="e">
        <f>'Cost Input'!$F723*'Cost Input'!$G723</f>
        <v>#N/A</v>
      </c>
      <c r="I723" s="23"/>
      <c r="J723" s="24" t="e">
        <f>'Cost Input'!$F723*'Cost Input'!$I723</f>
        <v>#N/A</v>
      </c>
      <c r="K723" s="25">
        <f>'Cost Input'!$G723+'Cost Input'!$I723</f>
        <v>0</v>
      </c>
      <c r="L723" s="26" t="e">
        <f>'Cost Input'!$H723+'Cost Input'!$J723</f>
        <v>#N/A</v>
      </c>
      <c r="M723" s="27"/>
      <c r="N723" s="27"/>
      <c r="O723" s="28">
        <f>'Cost Input'!$M723+'Cost Input'!$N723</f>
        <v>0</v>
      </c>
      <c r="P723" s="29"/>
      <c r="Q723" s="29"/>
      <c r="R723" s="1"/>
      <c r="S723" s="1"/>
      <c r="T723" s="1"/>
      <c r="U723" s="1"/>
      <c r="V723" s="1"/>
      <c r="W723" s="1"/>
      <c r="X723" s="1"/>
      <c r="Y723" s="1"/>
      <c r="Z723" s="1"/>
    </row>
    <row r="724" spans="1:26" ht="14.25" customHeight="1">
      <c r="A724" s="20"/>
      <c r="B724" s="21"/>
      <c r="C724" s="21"/>
      <c r="D724" s="22"/>
      <c r="E724" s="21"/>
      <c r="F724" s="162" t="e" cm="1">
        <f t="array" ref="F724">_xlfn.IFS(D724="Tech Bachelor - Still to be hired",5700,D724="Master - Still to be hired",8000,D724="Master in Eng - Still to be hired",8700,D724="PhD - Still to be hired",10500,D724="Tech Bachelor",5700,D724="Master",8000,D724="Master in Eng",8700,D724="PhD",10500)</f>
        <v>#N/A</v>
      </c>
      <c r="G724" s="23"/>
      <c r="H724" s="24" t="e">
        <f>'Cost Input'!$F724*'Cost Input'!$G724</f>
        <v>#N/A</v>
      </c>
      <c r="I724" s="23"/>
      <c r="J724" s="24" t="e">
        <f>'Cost Input'!$F724*'Cost Input'!$I724</f>
        <v>#N/A</v>
      </c>
      <c r="K724" s="25">
        <f>'Cost Input'!$G724+'Cost Input'!$I724</f>
        <v>0</v>
      </c>
      <c r="L724" s="26" t="e">
        <f>'Cost Input'!$H724+'Cost Input'!$J724</f>
        <v>#N/A</v>
      </c>
      <c r="M724" s="27"/>
      <c r="N724" s="27"/>
      <c r="O724" s="28">
        <f>'Cost Input'!$M724+'Cost Input'!$N724</f>
        <v>0</v>
      </c>
      <c r="P724" s="29"/>
      <c r="Q724" s="29"/>
      <c r="R724" s="1"/>
      <c r="S724" s="1"/>
      <c r="T724" s="1"/>
      <c r="U724" s="1"/>
      <c r="V724" s="1"/>
      <c r="W724" s="1"/>
      <c r="X724" s="1"/>
      <c r="Y724" s="1"/>
      <c r="Z724" s="1"/>
    </row>
    <row r="725" spans="1:26" ht="14.25" customHeight="1">
      <c r="A725" s="20"/>
      <c r="B725" s="21"/>
      <c r="C725" s="21"/>
      <c r="D725" s="22"/>
      <c r="E725" s="21"/>
      <c r="F725" s="162" t="e" cm="1">
        <f t="array" ref="F725">_xlfn.IFS(D725="Tech Bachelor - Still to be hired",5700,D725="Master - Still to be hired",8000,D725="Master in Eng - Still to be hired",8700,D725="PhD - Still to be hired",10500,D725="Tech Bachelor",5700,D725="Master",8000,D725="Master in Eng",8700,D725="PhD",10500)</f>
        <v>#N/A</v>
      </c>
      <c r="G725" s="23"/>
      <c r="H725" s="24" t="e">
        <f>'Cost Input'!$F725*'Cost Input'!$G725</f>
        <v>#N/A</v>
      </c>
      <c r="I725" s="23"/>
      <c r="J725" s="24" t="e">
        <f>'Cost Input'!$F725*'Cost Input'!$I725</f>
        <v>#N/A</v>
      </c>
      <c r="K725" s="25">
        <f>'Cost Input'!$G725+'Cost Input'!$I725</f>
        <v>0</v>
      </c>
      <c r="L725" s="26" t="e">
        <f>'Cost Input'!$H725+'Cost Input'!$J725</f>
        <v>#N/A</v>
      </c>
      <c r="M725" s="27"/>
      <c r="N725" s="27"/>
      <c r="O725" s="28">
        <f>'Cost Input'!$M725+'Cost Input'!$N725</f>
        <v>0</v>
      </c>
      <c r="P725" s="29"/>
      <c r="Q725" s="29"/>
      <c r="R725" s="1"/>
      <c r="S725" s="1"/>
      <c r="T725" s="1"/>
      <c r="U725" s="1"/>
      <c r="V725" s="1"/>
      <c r="W725" s="1"/>
      <c r="X725" s="1"/>
      <c r="Y725" s="1"/>
      <c r="Z725" s="1"/>
    </row>
    <row r="726" spans="1:26" ht="14.25" customHeight="1">
      <c r="A726" s="20"/>
      <c r="B726" s="21"/>
      <c r="C726" s="21"/>
      <c r="D726" s="22"/>
      <c r="E726" s="21"/>
      <c r="F726" s="162" t="e" cm="1">
        <f t="array" ref="F726">_xlfn.IFS(D726="Tech Bachelor - Still to be hired",5700,D726="Master - Still to be hired",8000,D726="Master in Eng - Still to be hired",8700,D726="PhD - Still to be hired",10500,D726="Tech Bachelor",5700,D726="Master",8000,D726="Master in Eng",8700,D726="PhD",10500)</f>
        <v>#N/A</v>
      </c>
      <c r="G726" s="23"/>
      <c r="H726" s="24" t="e">
        <f>'Cost Input'!$F726*'Cost Input'!$G726</f>
        <v>#N/A</v>
      </c>
      <c r="I726" s="23"/>
      <c r="J726" s="24" t="e">
        <f>'Cost Input'!$F726*'Cost Input'!$I726</f>
        <v>#N/A</v>
      </c>
      <c r="K726" s="25">
        <f>'Cost Input'!$G726+'Cost Input'!$I726</f>
        <v>0</v>
      </c>
      <c r="L726" s="26" t="e">
        <f>'Cost Input'!$H726+'Cost Input'!$J726</f>
        <v>#N/A</v>
      </c>
      <c r="M726" s="27"/>
      <c r="N726" s="27"/>
      <c r="O726" s="28">
        <f>'Cost Input'!$M726+'Cost Input'!$N726</f>
        <v>0</v>
      </c>
      <c r="P726" s="29"/>
      <c r="Q726" s="29"/>
      <c r="R726" s="1"/>
      <c r="S726" s="1"/>
      <c r="T726" s="1"/>
      <c r="U726" s="1"/>
      <c r="V726" s="1"/>
      <c r="W726" s="1"/>
      <c r="X726" s="1"/>
      <c r="Y726" s="1"/>
      <c r="Z726" s="1"/>
    </row>
    <row r="727" spans="1:26" ht="14.25" customHeight="1">
      <c r="A727" s="20"/>
      <c r="B727" s="21"/>
      <c r="C727" s="21"/>
      <c r="D727" s="22"/>
      <c r="E727" s="21"/>
      <c r="F727" s="162" t="e" cm="1">
        <f t="array" ref="F727">_xlfn.IFS(D727="Tech Bachelor - Still to be hired",5700,D727="Master - Still to be hired",8000,D727="Master in Eng - Still to be hired",8700,D727="PhD - Still to be hired",10500,D727="Tech Bachelor",5700,D727="Master",8000,D727="Master in Eng",8700,D727="PhD",10500)</f>
        <v>#N/A</v>
      </c>
      <c r="G727" s="23"/>
      <c r="H727" s="24" t="e">
        <f>'Cost Input'!$F727*'Cost Input'!$G727</f>
        <v>#N/A</v>
      </c>
      <c r="I727" s="23"/>
      <c r="J727" s="24" t="e">
        <f>'Cost Input'!$F727*'Cost Input'!$I727</f>
        <v>#N/A</v>
      </c>
      <c r="K727" s="25">
        <f>'Cost Input'!$G727+'Cost Input'!$I727</f>
        <v>0</v>
      </c>
      <c r="L727" s="26" t="e">
        <f>'Cost Input'!$H727+'Cost Input'!$J727</f>
        <v>#N/A</v>
      </c>
      <c r="M727" s="27"/>
      <c r="N727" s="27"/>
      <c r="O727" s="28">
        <f>'Cost Input'!$M727+'Cost Input'!$N727</f>
        <v>0</v>
      </c>
      <c r="P727" s="29"/>
      <c r="Q727" s="29"/>
      <c r="R727" s="1"/>
      <c r="S727" s="1"/>
      <c r="T727" s="1"/>
      <c r="U727" s="1"/>
      <c r="V727" s="1"/>
      <c r="W727" s="1"/>
      <c r="X727" s="1"/>
      <c r="Y727" s="1"/>
      <c r="Z727" s="1"/>
    </row>
    <row r="728" spans="1:26" ht="14.25" customHeight="1">
      <c r="A728" s="20"/>
      <c r="B728" s="21"/>
      <c r="C728" s="21"/>
      <c r="D728" s="22"/>
      <c r="E728" s="21"/>
      <c r="F728" s="162" t="e" cm="1">
        <f t="array" ref="F728">_xlfn.IFS(D728="Tech Bachelor - Still to be hired",5700,D728="Master - Still to be hired",8000,D728="Master in Eng - Still to be hired",8700,D728="PhD - Still to be hired",10500,D728="Tech Bachelor",5700,D728="Master",8000,D728="Master in Eng",8700,D728="PhD",10500)</f>
        <v>#N/A</v>
      </c>
      <c r="G728" s="23"/>
      <c r="H728" s="24" t="e">
        <f>'Cost Input'!$F728*'Cost Input'!$G728</f>
        <v>#N/A</v>
      </c>
      <c r="I728" s="23"/>
      <c r="J728" s="24" t="e">
        <f>'Cost Input'!$F728*'Cost Input'!$I728</f>
        <v>#N/A</v>
      </c>
      <c r="K728" s="25">
        <f>'Cost Input'!$G728+'Cost Input'!$I728</f>
        <v>0</v>
      </c>
      <c r="L728" s="26" t="e">
        <f>'Cost Input'!$H728+'Cost Input'!$J728</f>
        <v>#N/A</v>
      </c>
      <c r="M728" s="27"/>
      <c r="N728" s="27"/>
      <c r="O728" s="28">
        <f>'Cost Input'!$M728+'Cost Input'!$N728</f>
        <v>0</v>
      </c>
      <c r="P728" s="29"/>
      <c r="Q728" s="29"/>
      <c r="R728" s="1"/>
      <c r="S728" s="1"/>
      <c r="T728" s="1"/>
      <c r="U728" s="1"/>
      <c r="V728" s="1"/>
      <c r="W728" s="1"/>
      <c r="X728" s="1"/>
      <c r="Y728" s="1"/>
      <c r="Z728" s="1"/>
    </row>
    <row r="729" spans="1:26" ht="14.25" customHeight="1">
      <c r="A729" s="20"/>
      <c r="B729" s="21"/>
      <c r="C729" s="21"/>
      <c r="D729" s="22"/>
      <c r="E729" s="21"/>
      <c r="F729" s="162" t="e" cm="1">
        <f t="array" ref="F729">_xlfn.IFS(D729="Tech Bachelor - Still to be hired",5700,D729="Master - Still to be hired",8000,D729="Master in Eng - Still to be hired",8700,D729="PhD - Still to be hired",10500,D729="Tech Bachelor",5700,D729="Master",8000,D729="Master in Eng",8700,D729="PhD",10500)</f>
        <v>#N/A</v>
      </c>
      <c r="G729" s="23"/>
      <c r="H729" s="24" t="e">
        <f>'Cost Input'!$F729*'Cost Input'!$G729</f>
        <v>#N/A</v>
      </c>
      <c r="I729" s="23"/>
      <c r="J729" s="24" t="e">
        <f>'Cost Input'!$F729*'Cost Input'!$I729</f>
        <v>#N/A</v>
      </c>
      <c r="K729" s="25">
        <f>'Cost Input'!$G729+'Cost Input'!$I729</f>
        <v>0</v>
      </c>
      <c r="L729" s="26" t="e">
        <f>'Cost Input'!$H729+'Cost Input'!$J729</f>
        <v>#N/A</v>
      </c>
      <c r="M729" s="27"/>
      <c r="N729" s="27"/>
      <c r="O729" s="28">
        <f>'Cost Input'!$M729+'Cost Input'!$N729</f>
        <v>0</v>
      </c>
      <c r="P729" s="29"/>
      <c r="Q729" s="29"/>
      <c r="R729" s="1"/>
      <c r="S729" s="1"/>
      <c r="T729" s="1"/>
      <c r="U729" s="1"/>
      <c r="V729" s="1"/>
      <c r="W729" s="1"/>
      <c r="X729" s="1"/>
      <c r="Y729" s="1"/>
      <c r="Z729" s="1"/>
    </row>
    <row r="730" spans="1:26" ht="14.25" customHeight="1">
      <c r="A730" s="20"/>
      <c r="B730" s="21"/>
      <c r="C730" s="21"/>
      <c r="D730" s="22"/>
      <c r="E730" s="21"/>
      <c r="F730" s="162" t="e" cm="1">
        <f t="array" ref="F730">_xlfn.IFS(D730="Tech Bachelor - Still to be hired",5700,D730="Master - Still to be hired",8000,D730="Master in Eng - Still to be hired",8700,D730="PhD - Still to be hired",10500,D730="Tech Bachelor",5700,D730="Master",8000,D730="Master in Eng",8700,D730="PhD",10500)</f>
        <v>#N/A</v>
      </c>
      <c r="G730" s="23"/>
      <c r="H730" s="24" t="e">
        <f>'Cost Input'!$F730*'Cost Input'!$G730</f>
        <v>#N/A</v>
      </c>
      <c r="I730" s="23"/>
      <c r="J730" s="24" t="e">
        <f>'Cost Input'!$F730*'Cost Input'!$I730</f>
        <v>#N/A</v>
      </c>
      <c r="K730" s="25">
        <f>'Cost Input'!$G730+'Cost Input'!$I730</f>
        <v>0</v>
      </c>
      <c r="L730" s="26" t="e">
        <f>'Cost Input'!$H730+'Cost Input'!$J730</f>
        <v>#N/A</v>
      </c>
      <c r="M730" s="27"/>
      <c r="N730" s="27"/>
      <c r="O730" s="28">
        <f>'Cost Input'!$M730+'Cost Input'!$N730</f>
        <v>0</v>
      </c>
      <c r="P730" s="29"/>
      <c r="Q730" s="29"/>
      <c r="R730" s="1"/>
      <c r="S730" s="1"/>
      <c r="T730" s="1"/>
      <c r="U730" s="1"/>
      <c r="V730" s="1"/>
      <c r="W730" s="1"/>
      <c r="X730" s="1"/>
      <c r="Y730" s="1"/>
      <c r="Z730" s="1"/>
    </row>
    <row r="731" spans="1:26" ht="14.25" customHeight="1">
      <c r="A731" s="20"/>
      <c r="B731" s="21"/>
      <c r="C731" s="21"/>
      <c r="D731" s="22"/>
      <c r="E731" s="21"/>
      <c r="F731" s="162" t="e" cm="1">
        <f t="array" ref="F731">_xlfn.IFS(D731="Tech Bachelor - Still to be hired",5700,D731="Master - Still to be hired",8000,D731="Master in Eng - Still to be hired",8700,D731="PhD - Still to be hired",10500,D731="Tech Bachelor",5700,D731="Master",8000,D731="Master in Eng",8700,D731="PhD",10500)</f>
        <v>#N/A</v>
      </c>
      <c r="G731" s="23"/>
      <c r="H731" s="24" t="e">
        <f>'Cost Input'!$F731*'Cost Input'!$G731</f>
        <v>#N/A</v>
      </c>
      <c r="I731" s="23"/>
      <c r="J731" s="24" t="e">
        <f>'Cost Input'!$F731*'Cost Input'!$I731</f>
        <v>#N/A</v>
      </c>
      <c r="K731" s="25">
        <f>'Cost Input'!$G731+'Cost Input'!$I731</f>
        <v>0</v>
      </c>
      <c r="L731" s="26" t="e">
        <f>'Cost Input'!$H731+'Cost Input'!$J731</f>
        <v>#N/A</v>
      </c>
      <c r="M731" s="27"/>
      <c r="N731" s="27"/>
      <c r="O731" s="28">
        <f>'Cost Input'!$M731+'Cost Input'!$N731</f>
        <v>0</v>
      </c>
      <c r="P731" s="29"/>
      <c r="Q731" s="29"/>
      <c r="R731" s="1"/>
      <c r="S731" s="1"/>
      <c r="T731" s="1"/>
      <c r="U731" s="1"/>
      <c r="V731" s="1"/>
      <c r="W731" s="1"/>
      <c r="X731" s="1"/>
      <c r="Y731" s="1"/>
      <c r="Z731" s="1"/>
    </row>
    <row r="732" spans="1:26" ht="14.25" customHeight="1">
      <c r="A732" s="20"/>
      <c r="B732" s="21"/>
      <c r="C732" s="21"/>
      <c r="D732" s="22"/>
      <c r="E732" s="21"/>
      <c r="F732" s="162" t="e" cm="1">
        <f t="array" ref="F732">_xlfn.IFS(D732="Tech Bachelor - Still to be hired",5700,D732="Master - Still to be hired",8000,D732="Master in Eng - Still to be hired",8700,D732="PhD - Still to be hired",10500,D732="Tech Bachelor",5700,D732="Master",8000,D732="Master in Eng",8700,D732="PhD",10500)</f>
        <v>#N/A</v>
      </c>
      <c r="G732" s="23"/>
      <c r="H732" s="24" t="e">
        <f>'Cost Input'!$F732*'Cost Input'!$G732</f>
        <v>#N/A</v>
      </c>
      <c r="I732" s="23"/>
      <c r="J732" s="24" t="e">
        <f>'Cost Input'!$F732*'Cost Input'!$I732</f>
        <v>#N/A</v>
      </c>
      <c r="K732" s="25">
        <f>'Cost Input'!$G732+'Cost Input'!$I732</f>
        <v>0</v>
      </c>
      <c r="L732" s="26" t="e">
        <f>'Cost Input'!$H732+'Cost Input'!$J732</f>
        <v>#N/A</v>
      </c>
      <c r="M732" s="27"/>
      <c r="N732" s="27"/>
      <c r="O732" s="28">
        <f>'Cost Input'!$M732+'Cost Input'!$N732</f>
        <v>0</v>
      </c>
      <c r="P732" s="29"/>
      <c r="Q732" s="29"/>
      <c r="R732" s="1"/>
      <c r="S732" s="1"/>
      <c r="T732" s="1"/>
      <c r="U732" s="1"/>
      <c r="V732" s="1"/>
      <c r="W732" s="1"/>
      <c r="X732" s="1"/>
      <c r="Y732" s="1"/>
      <c r="Z732" s="1"/>
    </row>
    <row r="733" spans="1:26" ht="14.25" customHeight="1">
      <c r="A733" s="20"/>
      <c r="B733" s="21"/>
      <c r="C733" s="21"/>
      <c r="D733" s="22"/>
      <c r="E733" s="21"/>
      <c r="F733" s="162" t="e" cm="1">
        <f t="array" ref="F733">_xlfn.IFS(D733="Tech Bachelor - Still to be hired",5700,D733="Master - Still to be hired",8000,D733="Master in Eng - Still to be hired",8700,D733="PhD - Still to be hired",10500,D733="Tech Bachelor",5700,D733="Master",8000,D733="Master in Eng",8700,D733="PhD",10500)</f>
        <v>#N/A</v>
      </c>
      <c r="G733" s="23"/>
      <c r="H733" s="24" t="e">
        <f>'Cost Input'!$F733*'Cost Input'!$G733</f>
        <v>#N/A</v>
      </c>
      <c r="I733" s="23"/>
      <c r="J733" s="24" t="e">
        <f>'Cost Input'!$F733*'Cost Input'!$I733</f>
        <v>#N/A</v>
      </c>
      <c r="K733" s="25">
        <f>'Cost Input'!$G733+'Cost Input'!$I733</f>
        <v>0</v>
      </c>
      <c r="L733" s="26" t="e">
        <f>'Cost Input'!$H733+'Cost Input'!$J733</f>
        <v>#N/A</v>
      </c>
      <c r="M733" s="27"/>
      <c r="N733" s="27"/>
      <c r="O733" s="28">
        <f>'Cost Input'!$M733+'Cost Input'!$N733</f>
        <v>0</v>
      </c>
      <c r="P733" s="29"/>
      <c r="Q733" s="29"/>
      <c r="R733" s="1"/>
      <c r="S733" s="1"/>
      <c r="T733" s="1"/>
      <c r="U733" s="1"/>
      <c r="V733" s="1"/>
      <c r="W733" s="1"/>
      <c r="X733" s="1"/>
      <c r="Y733" s="1"/>
      <c r="Z733" s="1"/>
    </row>
    <row r="734" spans="1:26" ht="14.25" customHeight="1">
      <c r="A734" s="20"/>
      <c r="B734" s="21"/>
      <c r="C734" s="21"/>
      <c r="D734" s="22"/>
      <c r="E734" s="21"/>
      <c r="F734" s="162" t="e" cm="1">
        <f t="array" ref="F734">_xlfn.IFS(D734="Tech Bachelor - Still to be hired",5700,D734="Master - Still to be hired",8000,D734="Master in Eng - Still to be hired",8700,D734="PhD - Still to be hired",10500,D734="Tech Bachelor",5700,D734="Master",8000,D734="Master in Eng",8700,D734="PhD",10500)</f>
        <v>#N/A</v>
      </c>
      <c r="G734" s="23"/>
      <c r="H734" s="24" t="e">
        <f>'Cost Input'!$F734*'Cost Input'!$G734</f>
        <v>#N/A</v>
      </c>
      <c r="I734" s="23"/>
      <c r="J734" s="24" t="e">
        <f>'Cost Input'!$F734*'Cost Input'!$I734</f>
        <v>#N/A</v>
      </c>
      <c r="K734" s="25">
        <f>'Cost Input'!$G734+'Cost Input'!$I734</f>
        <v>0</v>
      </c>
      <c r="L734" s="26" t="e">
        <f>'Cost Input'!$H734+'Cost Input'!$J734</f>
        <v>#N/A</v>
      </c>
      <c r="M734" s="27"/>
      <c r="N734" s="27"/>
      <c r="O734" s="28">
        <f>'Cost Input'!$M734+'Cost Input'!$N734</f>
        <v>0</v>
      </c>
      <c r="P734" s="29"/>
      <c r="Q734" s="29"/>
      <c r="R734" s="1"/>
      <c r="S734" s="1"/>
      <c r="T734" s="1"/>
      <c r="U734" s="1"/>
      <c r="V734" s="1"/>
      <c r="W734" s="1"/>
      <c r="X734" s="1"/>
      <c r="Y734" s="1"/>
      <c r="Z734" s="1"/>
    </row>
    <row r="735" spans="1:26" ht="14.25" customHeight="1">
      <c r="A735" s="20"/>
      <c r="B735" s="21"/>
      <c r="C735" s="21"/>
      <c r="D735" s="22"/>
      <c r="E735" s="21"/>
      <c r="F735" s="162" t="e" cm="1">
        <f t="array" ref="F735">_xlfn.IFS(D735="Tech Bachelor - Still to be hired",5700,D735="Master - Still to be hired",8000,D735="Master in Eng - Still to be hired",8700,D735="PhD - Still to be hired",10500,D735="Tech Bachelor",5700,D735="Master",8000,D735="Master in Eng",8700,D735="PhD",10500)</f>
        <v>#N/A</v>
      </c>
      <c r="G735" s="23"/>
      <c r="H735" s="24" t="e">
        <f>'Cost Input'!$F735*'Cost Input'!$G735</f>
        <v>#N/A</v>
      </c>
      <c r="I735" s="23"/>
      <c r="J735" s="24" t="e">
        <f>'Cost Input'!$F735*'Cost Input'!$I735</f>
        <v>#N/A</v>
      </c>
      <c r="K735" s="25">
        <f>'Cost Input'!$G735+'Cost Input'!$I735</f>
        <v>0</v>
      </c>
      <c r="L735" s="26" t="e">
        <f>'Cost Input'!$H735+'Cost Input'!$J735</f>
        <v>#N/A</v>
      </c>
      <c r="M735" s="27"/>
      <c r="N735" s="27"/>
      <c r="O735" s="28">
        <f>'Cost Input'!$M735+'Cost Input'!$N735</f>
        <v>0</v>
      </c>
      <c r="P735" s="29"/>
      <c r="Q735" s="29"/>
      <c r="R735" s="1"/>
      <c r="S735" s="1"/>
      <c r="T735" s="1"/>
      <c r="U735" s="1"/>
      <c r="V735" s="1"/>
      <c r="W735" s="1"/>
      <c r="X735" s="1"/>
      <c r="Y735" s="1"/>
      <c r="Z735" s="1"/>
    </row>
    <row r="736" spans="1:26" ht="14.25" customHeight="1">
      <c r="A736" s="20"/>
      <c r="B736" s="21"/>
      <c r="C736" s="21"/>
      <c r="D736" s="22"/>
      <c r="E736" s="21"/>
      <c r="F736" s="162" t="e" cm="1">
        <f t="array" ref="F736">_xlfn.IFS(D736="Tech Bachelor - Still to be hired",5700,D736="Master - Still to be hired",8000,D736="Master in Eng - Still to be hired",8700,D736="PhD - Still to be hired",10500,D736="Tech Bachelor",5700,D736="Master",8000,D736="Master in Eng",8700,D736="PhD",10500)</f>
        <v>#N/A</v>
      </c>
      <c r="G736" s="23"/>
      <c r="H736" s="24" t="e">
        <f>'Cost Input'!$F736*'Cost Input'!$G736</f>
        <v>#N/A</v>
      </c>
      <c r="I736" s="23"/>
      <c r="J736" s="24" t="e">
        <f>'Cost Input'!$F736*'Cost Input'!$I736</f>
        <v>#N/A</v>
      </c>
      <c r="K736" s="25">
        <f>'Cost Input'!$G736+'Cost Input'!$I736</f>
        <v>0</v>
      </c>
      <c r="L736" s="26" t="e">
        <f>'Cost Input'!$H736+'Cost Input'!$J736</f>
        <v>#N/A</v>
      </c>
      <c r="M736" s="27"/>
      <c r="N736" s="27"/>
      <c r="O736" s="28">
        <f>'Cost Input'!$M736+'Cost Input'!$N736</f>
        <v>0</v>
      </c>
      <c r="P736" s="29"/>
      <c r="Q736" s="29"/>
      <c r="R736" s="1"/>
      <c r="S736" s="1"/>
      <c r="T736" s="1"/>
      <c r="U736" s="1"/>
      <c r="V736" s="1"/>
      <c r="W736" s="1"/>
      <c r="X736" s="1"/>
      <c r="Y736" s="1"/>
      <c r="Z736" s="1"/>
    </row>
    <row r="737" spans="1:26" ht="14.25" customHeight="1">
      <c r="A737" s="20"/>
      <c r="B737" s="21"/>
      <c r="C737" s="21"/>
      <c r="D737" s="22"/>
      <c r="E737" s="21"/>
      <c r="F737" s="162" t="e" cm="1">
        <f t="array" ref="F737">_xlfn.IFS(D737="Tech Bachelor - Still to be hired",5700,D737="Master - Still to be hired",8000,D737="Master in Eng - Still to be hired",8700,D737="PhD - Still to be hired",10500,D737="Tech Bachelor",5700,D737="Master",8000,D737="Master in Eng",8700,D737="PhD",10500)</f>
        <v>#N/A</v>
      </c>
      <c r="G737" s="23"/>
      <c r="H737" s="24" t="e">
        <f>'Cost Input'!$F737*'Cost Input'!$G737</f>
        <v>#N/A</v>
      </c>
      <c r="I737" s="23"/>
      <c r="J737" s="24" t="e">
        <f>'Cost Input'!$F737*'Cost Input'!$I737</f>
        <v>#N/A</v>
      </c>
      <c r="K737" s="25">
        <f>'Cost Input'!$G737+'Cost Input'!$I737</f>
        <v>0</v>
      </c>
      <c r="L737" s="26" t="e">
        <f>'Cost Input'!$H737+'Cost Input'!$J737</f>
        <v>#N/A</v>
      </c>
      <c r="M737" s="27"/>
      <c r="N737" s="27"/>
      <c r="O737" s="28">
        <f>'Cost Input'!$M737+'Cost Input'!$N737</f>
        <v>0</v>
      </c>
      <c r="P737" s="29"/>
      <c r="Q737" s="29"/>
      <c r="R737" s="1"/>
      <c r="S737" s="1"/>
      <c r="T737" s="1"/>
      <c r="U737" s="1"/>
      <c r="V737" s="1"/>
      <c r="W737" s="1"/>
      <c r="X737" s="1"/>
      <c r="Y737" s="1"/>
      <c r="Z737" s="1"/>
    </row>
    <row r="738" spans="1:26" ht="14.25" customHeight="1">
      <c r="A738" s="20"/>
      <c r="B738" s="21"/>
      <c r="C738" s="21"/>
      <c r="D738" s="22"/>
      <c r="E738" s="21"/>
      <c r="F738" s="162" t="e" cm="1">
        <f t="array" ref="F738">_xlfn.IFS(D738="Tech Bachelor - Still to be hired",5700,D738="Master - Still to be hired",8000,D738="Master in Eng - Still to be hired",8700,D738="PhD - Still to be hired",10500,D738="Tech Bachelor",5700,D738="Master",8000,D738="Master in Eng",8700,D738="PhD",10500)</f>
        <v>#N/A</v>
      </c>
      <c r="G738" s="23"/>
      <c r="H738" s="24" t="e">
        <f>'Cost Input'!$F738*'Cost Input'!$G738</f>
        <v>#N/A</v>
      </c>
      <c r="I738" s="23"/>
      <c r="J738" s="24" t="e">
        <f>'Cost Input'!$F738*'Cost Input'!$I738</f>
        <v>#N/A</v>
      </c>
      <c r="K738" s="25">
        <f>'Cost Input'!$G738+'Cost Input'!$I738</f>
        <v>0</v>
      </c>
      <c r="L738" s="26" t="e">
        <f>'Cost Input'!$H738+'Cost Input'!$J738</f>
        <v>#N/A</v>
      </c>
      <c r="M738" s="27"/>
      <c r="N738" s="27"/>
      <c r="O738" s="28">
        <f>'Cost Input'!$M738+'Cost Input'!$N738</f>
        <v>0</v>
      </c>
      <c r="P738" s="29"/>
      <c r="Q738" s="29"/>
      <c r="R738" s="1"/>
      <c r="S738" s="1"/>
      <c r="T738" s="1"/>
      <c r="U738" s="1"/>
      <c r="V738" s="1"/>
      <c r="W738" s="1"/>
      <c r="X738" s="1"/>
      <c r="Y738" s="1"/>
      <c r="Z738" s="1"/>
    </row>
    <row r="739" spans="1:26" ht="14.25" customHeight="1">
      <c r="A739" s="20"/>
      <c r="B739" s="21"/>
      <c r="C739" s="21"/>
      <c r="D739" s="22"/>
      <c r="E739" s="21"/>
      <c r="F739" s="162" t="e" cm="1">
        <f t="array" ref="F739">_xlfn.IFS(D739="Tech Bachelor - Still to be hired",5700,D739="Master - Still to be hired",8000,D739="Master in Eng - Still to be hired",8700,D739="PhD - Still to be hired",10500,D739="Tech Bachelor",5700,D739="Master",8000,D739="Master in Eng",8700,D739="PhD",10500)</f>
        <v>#N/A</v>
      </c>
      <c r="G739" s="23"/>
      <c r="H739" s="24" t="e">
        <f>'Cost Input'!$F739*'Cost Input'!$G739</f>
        <v>#N/A</v>
      </c>
      <c r="I739" s="23"/>
      <c r="J739" s="24" t="e">
        <f>'Cost Input'!$F739*'Cost Input'!$I739</f>
        <v>#N/A</v>
      </c>
      <c r="K739" s="25">
        <f>'Cost Input'!$G739+'Cost Input'!$I739</f>
        <v>0</v>
      </c>
      <c r="L739" s="26" t="e">
        <f>'Cost Input'!$H739+'Cost Input'!$J739</f>
        <v>#N/A</v>
      </c>
      <c r="M739" s="27"/>
      <c r="N739" s="27"/>
      <c r="O739" s="28">
        <f>'Cost Input'!$M739+'Cost Input'!$N739</f>
        <v>0</v>
      </c>
      <c r="P739" s="29"/>
      <c r="Q739" s="29"/>
      <c r="R739" s="1"/>
      <c r="S739" s="1"/>
      <c r="T739" s="1"/>
      <c r="U739" s="1"/>
      <c r="V739" s="1"/>
      <c r="W739" s="1"/>
      <c r="X739" s="1"/>
      <c r="Y739" s="1"/>
      <c r="Z739" s="1"/>
    </row>
    <row r="740" spans="1:26" ht="14.25" customHeight="1">
      <c r="A740" s="20"/>
      <c r="B740" s="21"/>
      <c r="C740" s="21"/>
      <c r="D740" s="22"/>
      <c r="E740" s="21"/>
      <c r="F740" s="162" t="e" cm="1">
        <f t="array" ref="F740">_xlfn.IFS(D740="Tech Bachelor - Still to be hired",5700,D740="Master - Still to be hired",8000,D740="Master in Eng - Still to be hired",8700,D740="PhD - Still to be hired",10500,D740="Tech Bachelor",5700,D740="Master",8000,D740="Master in Eng",8700,D740="PhD",10500)</f>
        <v>#N/A</v>
      </c>
      <c r="G740" s="23"/>
      <c r="H740" s="24" t="e">
        <f>'Cost Input'!$F740*'Cost Input'!$G740</f>
        <v>#N/A</v>
      </c>
      <c r="I740" s="23"/>
      <c r="J740" s="24" t="e">
        <f>'Cost Input'!$F740*'Cost Input'!$I740</f>
        <v>#N/A</v>
      </c>
      <c r="K740" s="25">
        <f>'Cost Input'!$G740+'Cost Input'!$I740</f>
        <v>0</v>
      </c>
      <c r="L740" s="26" t="e">
        <f>'Cost Input'!$H740+'Cost Input'!$J740</f>
        <v>#N/A</v>
      </c>
      <c r="M740" s="27"/>
      <c r="N740" s="27"/>
      <c r="O740" s="28">
        <f>'Cost Input'!$M740+'Cost Input'!$N740</f>
        <v>0</v>
      </c>
      <c r="P740" s="29"/>
      <c r="Q740" s="29"/>
      <c r="R740" s="1"/>
      <c r="S740" s="1"/>
      <c r="T740" s="1"/>
      <c r="U740" s="1"/>
      <c r="V740" s="1"/>
      <c r="W740" s="1"/>
      <c r="X740" s="1"/>
      <c r="Y740" s="1"/>
      <c r="Z740" s="1"/>
    </row>
    <row r="741" spans="1:26" ht="14.25" customHeight="1">
      <c r="A741" s="20"/>
      <c r="B741" s="21"/>
      <c r="C741" s="21"/>
      <c r="D741" s="22"/>
      <c r="E741" s="21"/>
      <c r="F741" s="162" t="e" cm="1">
        <f t="array" ref="F741">_xlfn.IFS(D741="Tech Bachelor - Still to be hired",5700,D741="Master - Still to be hired",8000,D741="Master in Eng - Still to be hired",8700,D741="PhD - Still to be hired",10500,D741="Tech Bachelor",5700,D741="Master",8000,D741="Master in Eng",8700,D741="PhD",10500)</f>
        <v>#N/A</v>
      </c>
      <c r="G741" s="23"/>
      <c r="H741" s="24" t="e">
        <f>'Cost Input'!$F741*'Cost Input'!$G741</f>
        <v>#N/A</v>
      </c>
      <c r="I741" s="23"/>
      <c r="J741" s="24" t="e">
        <f>'Cost Input'!$F741*'Cost Input'!$I741</f>
        <v>#N/A</v>
      </c>
      <c r="K741" s="25">
        <f>'Cost Input'!$G741+'Cost Input'!$I741</f>
        <v>0</v>
      </c>
      <c r="L741" s="26" t="e">
        <f>'Cost Input'!$H741+'Cost Input'!$J741</f>
        <v>#N/A</v>
      </c>
      <c r="M741" s="27"/>
      <c r="N741" s="27"/>
      <c r="O741" s="28">
        <f>'Cost Input'!$M741+'Cost Input'!$N741</f>
        <v>0</v>
      </c>
      <c r="P741" s="29"/>
      <c r="Q741" s="29"/>
      <c r="R741" s="1"/>
      <c r="S741" s="1"/>
      <c r="T741" s="1"/>
      <c r="U741" s="1"/>
      <c r="V741" s="1"/>
      <c r="W741" s="1"/>
      <c r="X741" s="1"/>
      <c r="Y741" s="1"/>
      <c r="Z741" s="1"/>
    </row>
    <row r="742" spans="1:26" ht="14.25" customHeight="1">
      <c r="A742" s="20"/>
      <c r="B742" s="21"/>
      <c r="C742" s="21"/>
      <c r="D742" s="22"/>
      <c r="E742" s="21"/>
      <c r="F742" s="162" t="e" cm="1">
        <f t="array" ref="F742">_xlfn.IFS(D742="Tech Bachelor - Still to be hired",5700,D742="Master - Still to be hired",8000,D742="Master in Eng - Still to be hired",8700,D742="PhD - Still to be hired",10500,D742="Tech Bachelor",5700,D742="Master",8000,D742="Master in Eng",8700,D742="PhD",10500)</f>
        <v>#N/A</v>
      </c>
      <c r="G742" s="23"/>
      <c r="H742" s="24" t="e">
        <f>'Cost Input'!$F742*'Cost Input'!$G742</f>
        <v>#N/A</v>
      </c>
      <c r="I742" s="23"/>
      <c r="J742" s="24" t="e">
        <f>'Cost Input'!$F742*'Cost Input'!$I742</f>
        <v>#N/A</v>
      </c>
      <c r="K742" s="25">
        <f>'Cost Input'!$G742+'Cost Input'!$I742</f>
        <v>0</v>
      </c>
      <c r="L742" s="26" t="e">
        <f>'Cost Input'!$H742+'Cost Input'!$J742</f>
        <v>#N/A</v>
      </c>
      <c r="M742" s="27"/>
      <c r="N742" s="27"/>
      <c r="O742" s="28">
        <f>'Cost Input'!$M742+'Cost Input'!$N742</f>
        <v>0</v>
      </c>
      <c r="P742" s="29"/>
      <c r="Q742" s="29"/>
      <c r="R742" s="1"/>
      <c r="S742" s="1"/>
      <c r="T742" s="1"/>
      <c r="U742" s="1"/>
      <c r="V742" s="1"/>
      <c r="W742" s="1"/>
      <c r="X742" s="1"/>
      <c r="Y742" s="1"/>
      <c r="Z742" s="1"/>
    </row>
    <row r="743" spans="1:26" ht="14.25" customHeight="1">
      <c r="A743" s="20"/>
      <c r="B743" s="21"/>
      <c r="C743" s="21"/>
      <c r="D743" s="22"/>
      <c r="E743" s="21"/>
      <c r="F743" s="162" t="e" cm="1">
        <f t="array" ref="F743">_xlfn.IFS(D743="Tech Bachelor - Still to be hired",5700,D743="Master - Still to be hired",8000,D743="Master in Eng - Still to be hired",8700,D743="PhD - Still to be hired",10500,D743="Tech Bachelor",5700,D743="Master",8000,D743="Master in Eng",8700,D743="PhD",10500)</f>
        <v>#N/A</v>
      </c>
      <c r="G743" s="23"/>
      <c r="H743" s="24" t="e">
        <f>'Cost Input'!$F743*'Cost Input'!$G743</f>
        <v>#N/A</v>
      </c>
      <c r="I743" s="23"/>
      <c r="J743" s="24" t="e">
        <f>'Cost Input'!$F743*'Cost Input'!$I743</f>
        <v>#N/A</v>
      </c>
      <c r="K743" s="25">
        <f>'Cost Input'!$G743+'Cost Input'!$I743</f>
        <v>0</v>
      </c>
      <c r="L743" s="26" t="e">
        <f>'Cost Input'!$H743+'Cost Input'!$J743</f>
        <v>#N/A</v>
      </c>
      <c r="M743" s="27"/>
      <c r="N743" s="27"/>
      <c r="O743" s="28">
        <f>'Cost Input'!$M743+'Cost Input'!$N743</f>
        <v>0</v>
      </c>
      <c r="P743" s="29"/>
      <c r="Q743" s="29"/>
      <c r="R743" s="1"/>
      <c r="S743" s="1"/>
      <c r="T743" s="1"/>
      <c r="U743" s="1"/>
      <c r="V743" s="1"/>
      <c r="W743" s="1"/>
      <c r="X743" s="1"/>
      <c r="Y743" s="1"/>
      <c r="Z743" s="1"/>
    </row>
    <row r="744" spans="1:26" ht="14.25" customHeight="1">
      <c r="A744" s="20"/>
      <c r="B744" s="21"/>
      <c r="C744" s="21"/>
      <c r="D744" s="22"/>
      <c r="E744" s="21"/>
      <c r="F744" s="162" t="e" cm="1">
        <f t="array" ref="F744">_xlfn.IFS(D744="Tech Bachelor - Still to be hired",5700,D744="Master - Still to be hired",8000,D744="Master in Eng - Still to be hired",8700,D744="PhD - Still to be hired",10500,D744="Tech Bachelor",5700,D744="Master",8000,D744="Master in Eng",8700,D744="PhD",10500)</f>
        <v>#N/A</v>
      </c>
      <c r="G744" s="23"/>
      <c r="H744" s="24" t="e">
        <f>'Cost Input'!$F744*'Cost Input'!$G744</f>
        <v>#N/A</v>
      </c>
      <c r="I744" s="23"/>
      <c r="J744" s="24" t="e">
        <f>'Cost Input'!$F744*'Cost Input'!$I744</f>
        <v>#N/A</v>
      </c>
      <c r="K744" s="25">
        <f>'Cost Input'!$G744+'Cost Input'!$I744</f>
        <v>0</v>
      </c>
      <c r="L744" s="26" t="e">
        <f>'Cost Input'!$H744+'Cost Input'!$J744</f>
        <v>#N/A</v>
      </c>
      <c r="M744" s="27"/>
      <c r="N744" s="27"/>
      <c r="O744" s="28">
        <f>'Cost Input'!$M744+'Cost Input'!$N744</f>
        <v>0</v>
      </c>
      <c r="P744" s="29"/>
      <c r="Q744" s="29"/>
      <c r="R744" s="1"/>
      <c r="S744" s="1"/>
      <c r="T744" s="1"/>
      <c r="U744" s="1"/>
      <c r="V744" s="1"/>
      <c r="W744" s="1"/>
      <c r="X744" s="1"/>
      <c r="Y744" s="1"/>
      <c r="Z744" s="1"/>
    </row>
    <row r="745" spans="1:26" ht="14.25" customHeight="1">
      <c r="A745" s="20"/>
      <c r="B745" s="21"/>
      <c r="C745" s="21"/>
      <c r="D745" s="22"/>
      <c r="E745" s="21"/>
      <c r="F745" s="162" t="e" cm="1">
        <f t="array" ref="F745">_xlfn.IFS(D745="Tech Bachelor - Still to be hired",5700,D745="Master - Still to be hired",8000,D745="Master in Eng - Still to be hired",8700,D745="PhD - Still to be hired",10500,D745="Tech Bachelor",5700,D745="Master",8000,D745="Master in Eng",8700,D745="PhD",10500)</f>
        <v>#N/A</v>
      </c>
      <c r="G745" s="23"/>
      <c r="H745" s="24" t="e">
        <f>'Cost Input'!$F745*'Cost Input'!$G745</f>
        <v>#N/A</v>
      </c>
      <c r="I745" s="23"/>
      <c r="J745" s="24" t="e">
        <f>'Cost Input'!$F745*'Cost Input'!$I745</f>
        <v>#N/A</v>
      </c>
      <c r="K745" s="25">
        <f>'Cost Input'!$G745+'Cost Input'!$I745</f>
        <v>0</v>
      </c>
      <c r="L745" s="26" t="e">
        <f>'Cost Input'!$H745+'Cost Input'!$J745</f>
        <v>#N/A</v>
      </c>
      <c r="M745" s="27"/>
      <c r="N745" s="27"/>
      <c r="O745" s="28">
        <f>'Cost Input'!$M745+'Cost Input'!$N745</f>
        <v>0</v>
      </c>
      <c r="P745" s="29"/>
      <c r="Q745" s="29"/>
      <c r="R745" s="1"/>
      <c r="S745" s="1"/>
      <c r="T745" s="1"/>
      <c r="U745" s="1"/>
      <c r="V745" s="1"/>
      <c r="W745" s="1"/>
      <c r="X745" s="1"/>
      <c r="Y745" s="1"/>
      <c r="Z745" s="1"/>
    </row>
    <row r="746" spans="1:26" ht="14.25" customHeight="1">
      <c r="A746" s="20"/>
      <c r="B746" s="21"/>
      <c r="C746" s="21"/>
      <c r="D746" s="22"/>
      <c r="E746" s="21"/>
      <c r="F746" s="162" t="e" cm="1">
        <f t="array" ref="F746">_xlfn.IFS(D746="Tech Bachelor - Still to be hired",5700,D746="Master - Still to be hired",8000,D746="Master in Eng - Still to be hired",8700,D746="PhD - Still to be hired",10500,D746="Tech Bachelor",5700,D746="Master",8000,D746="Master in Eng",8700,D746="PhD",10500)</f>
        <v>#N/A</v>
      </c>
      <c r="G746" s="23"/>
      <c r="H746" s="24" t="e">
        <f>'Cost Input'!$F746*'Cost Input'!$G746</f>
        <v>#N/A</v>
      </c>
      <c r="I746" s="23"/>
      <c r="J746" s="24" t="e">
        <f>'Cost Input'!$F746*'Cost Input'!$I746</f>
        <v>#N/A</v>
      </c>
      <c r="K746" s="25">
        <f>'Cost Input'!$G746+'Cost Input'!$I746</f>
        <v>0</v>
      </c>
      <c r="L746" s="26" t="e">
        <f>'Cost Input'!$H746+'Cost Input'!$J746</f>
        <v>#N/A</v>
      </c>
      <c r="M746" s="27"/>
      <c r="N746" s="27"/>
      <c r="O746" s="28">
        <f>'Cost Input'!$M746+'Cost Input'!$N746</f>
        <v>0</v>
      </c>
      <c r="P746" s="29"/>
      <c r="Q746" s="29"/>
      <c r="R746" s="1"/>
      <c r="S746" s="1"/>
      <c r="T746" s="1"/>
      <c r="U746" s="1"/>
      <c r="V746" s="1"/>
      <c r="W746" s="1"/>
      <c r="X746" s="1"/>
      <c r="Y746" s="1"/>
      <c r="Z746" s="1"/>
    </row>
    <row r="747" spans="1:26" ht="14.25" customHeight="1">
      <c r="A747" s="20"/>
      <c r="B747" s="21"/>
      <c r="C747" s="21"/>
      <c r="D747" s="22"/>
      <c r="E747" s="21"/>
      <c r="F747" s="162" t="e" cm="1">
        <f t="array" ref="F747">_xlfn.IFS(D747="Tech Bachelor - Still to be hired",5700,D747="Master - Still to be hired",8000,D747="Master in Eng - Still to be hired",8700,D747="PhD - Still to be hired",10500,D747="Tech Bachelor",5700,D747="Master",8000,D747="Master in Eng",8700,D747="PhD",10500)</f>
        <v>#N/A</v>
      </c>
      <c r="G747" s="23"/>
      <c r="H747" s="24" t="e">
        <f>'Cost Input'!$F747*'Cost Input'!$G747</f>
        <v>#N/A</v>
      </c>
      <c r="I747" s="23"/>
      <c r="J747" s="24" t="e">
        <f>'Cost Input'!$F747*'Cost Input'!$I747</f>
        <v>#N/A</v>
      </c>
      <c r="K747" s="25">
        <f>'Cost Input'!$G747+'Cost Input'!$I747</f>
        <v>0</v>
      </c>
      <c r="L747" s="26" t="e">
        <f>'Cost Input'!$H747+'Cost Input'!$J747</f>
        <v>#N/A</v>
      </c>
      <c r="M747" s="27"/>
      <c r="N747" s="27"/>
      <c r="O747" s="28">
        <f>'Cost Input'!$M747+'Cost Input'!$N747</f>
        <v>0</v>
      </c>
      <c r="P747" s="29"/>
      <c r="Q747" s="29"/>
      <c r="R747" s="1"/>
      <c r="S747" s="1"/>
      <c r="T747" s="1"/>
      <c r="U747" s="1"/>
      <c r="V747" s="1"/>
      <c r="W747" s="1"/>
      <c r="X747" s="1"/>
      <c r="Y747" s="1"/>
      <c r="Z747" s="1"/>
    </row>
    <row r="748" spans="1:26" ht="14.25" customHeight="1">
      <c r="A748" s="20"/>
      <c r="B748" s="21"/>
      <c r="C748" s="21"/>
      <c r="D748" s="22"/>
      <c r="E748" s="21"/>
      <c r="F748" s="162" t="e" cm="1">
        <f t="array" ref="F748">_xlfn.IFS(D748="Tech Bachelor - Still to be hired",5700,D748="Master - Still to be hired",8000,D748="Master in Eng - Still to be hired",8700,D748="PhD - Still to be hired",10500,D748="Tech Bachelor",5700,D748="Master",8000,D748="Master in Eng",8700,D748="PhD",10500)</f>
        <v>#N/A</v>
      </c>
      <c r="G748" s="23"/>
      <c r="H748" s="24" t="e">
        <f>'Cost Input'!$F748*'Cost Input'!$G748</f>
        <v>#N/A</v>
      </c>
      <c r="I748" s="23"/>
      <c r="J748" s="24" t="e">
        <f>'Cost Input'!$F748*'Cost Input'!$I748</f>
        <v>#N/A</v>
      </c>
      <c r="K748" s="25">
        <f>'Cost Input'!$G748+'Cost Input'!$I748</f>
        <v>0</v>
      </c>
      <c r="L748" s="26" t="e">
        <f>'Cost Input'!$H748+'Cost Input'!$J748</f>
        <v>#N/A</v>
      </c>
      <c r="M748" s="27"/>
      <c r="N748" s="27"/>
      <c r="O748" s="28">
        <f>'Cost Input'!$M748+'Cost Input'!$N748</f>
        <v>0</v>
      </c>
      <c r="P748" s="29"/>
      <c r="Q748" s="29"/>
      <c r="R748" s="1"/>
      <c r="S748" s="1"/>
      <c r="T748" s="1"/>
      <c r="U748" s="1"/>
      <c r="V748" s="1"/>
      <c r="W748" s="1"/>
      <c r="X748" s="1"/>
      <c r="Y748" s="1"/>
      <c r="Z748" s="1"/>
    </row>
    <row r="749" spans="1:26" ht="14.25" customHeight="1">
      <c r="A749" s="20"/>
      <c r="B749" s="21"/>
      <c r="C749" s="21"/>
      <c r="D749" s="22"/>
      <c r="E749" s="21"/>
      <c r="F749" s="162" t="e" cm="1">
        <f t="array" ref="F749">_xlfn.IFS(D749="Tech Bachelor - Still to be hired",5700,D749="Master - Still to be hired",8000,D749="Master in Eng - Still to be hired",8700,D749="PhD - Still to be hired",10500,D749="Tech Bachelor",5700,D749="Master",8000,D749="Master in Eng",8700,D749="PhD",10500)</f>
        <v>#N/A</v>
      </c>
      <c r="G749" s="23"/>
      <c r="H749" s="24" t="e">
        <f>'Cost Input'!$F749*'Cost Input'!$G749</f>
        <v>#N/A</v>
      </c>
      <c r="I749" s="23"/>
      <c r="J749" s="24" t="e">
        <f>'Cost Input'!$F749*'Cost Input'!$I749</f>
        <v>#N/A</v>
      </c>
      <c r="K749" s="25">
        <f>'Cost Input'!$G749+'Cost Input'!$I749</f>
        <v>0</v>
      </c>
      <c r="L749" s="26" t="e">
        <f>'Cost Input'!$H749+'Cost Input'!$J749</f>
        <v>#N/A</v>
      </c>
      <c r="M749" s="27"/>
      <c r="N749" s="27"/>
      <c r="O749" s="28">
        <f>'Cost Input'!$M749+'Cost Input'!$N749</f>
        <v>0</v>
      </c>
      <c r="P749" s="29"/>
      <c r="Q749" s="29"/>
      <c r="R749" s="1"/>
      <c r="S749" s="1"/>
      <c r="T749" s="1"/>
      <c r="U749" s="1"/>
      <c r="V749" s="1"/>
      <c r="W749" s="1"/>
      <c r="X749" s="1"/>
      <c r="Y749" s="1"/>
      <c r="Z749" s="1"/>
    </row>
    <row r="750" spans="1:26" ht="14.25" customHeight="1">
      <c r="A750" s="20"/>
      <c r="B750" s="21"/>
      <c r="C750" s="21"/>
      <c r="D750" s="22"/>
      <c r="E750" s="21"/>
      <c r="F750" s="162" t="e" cm="1">
        <f t="array" ref="F750">_xlfn.IFS(D750="Tech Bachelor - Still to be hired",5700,D750="Master - Still to be hired",8000,D750="Master in Eng - Still to be hired",8700,D750="PhD - Still to be hired",10500,D750="Tech Bachelor",5700,D750="Master",8000,D750="Master in Eng",8700,D750="PhD",10500)</f>
        <v>#N/A</v>
      </c>
      <c r="G750" s="23"/>
      <c r="H750" s="24" t="e">
        <f>'Cost Input'!$F750*'Cost Input'!$G750</f>
        <v>#N/A</v>
      </c>
      <c r="I750" s="23"/>
      <c r="J750" s="24" t="e">
        <f>'Cost Input'!$F750*'Cost Input'!$I750</f>
        <v>#N/A</v>
      </c>
      <c r="K750" s="25">
        <f>'Cost Input'!$G750+'Cost Input'!$I750</f>
        <v>0</v>
      </c>
      <c r="L750" s="26" t="e">
        <f>'Cost Input'!$H750+'Cost Input'!$J750</f>
        <v>#N/A</v>
      </c>
      <c r="M750" s="27"/>
      <c r="N750" s="27"/>
      <c r="O750" s="28">
        <f>'Cost Input'!$M750+'Cost Input'!$N750</f>
        <v>0</v>
      </c>
      <c r="P750" s="29"/>
      <c r="Q750" s="29"/>
      <c r="R750" s="1"/>
      <c r="S750" s="1"/>
      <c r="T750" s="1"/>
      <c r="U750" s="1"/>
      <c r="V750" s="1"/>
      <c r="W750" s="1"/>
      <c r="X750" s="1"/>
      <c r="Y750" s="1"/>
      <c r="Z750" s="1"/>
    </row>
    <row r="751" spans="1:26" ht="14.25" customHeight="1">
      <c r="A751" s="20"/>
      <c r="B751" s="21"/>
      <c r="C751" s="21"/>
      <c r="D751" s="22"/>
      <c r="E751" s="21"/>
      <c r="F751" s="162" t="e" cm="1">
        <f t="array" ref="F751">_xlfn.IFS(D751="Tech Bachelor - Still to be hired",5700,D751="Master - Still to be hired",8000,D751="Master in Eng - Still to be hired",8700,D751="PhD - Still to be hired",10500,D751="Tech Bachelor",5700,D751="Master",8000,D751="Master in Eng",8700,D751="PhD",10500)</f>
        <v>#N/A</v>
      </c>
      <c r="G751" s="23"/>
      <c r="H751" s="24" t="e">
        <f>'Cost Input'!$F751*'Cost Input'!$G751</f>
        <v>#N/A</v>
      </c>
      <c r="I751" s="23"/>
      <c r="J751" s="24" t="e">
        <f>'Cost Input'!$F751*'Cost Input'!$I751</f>
        <v>#N/A</v>
      </c>
      <c r="K751" s="25">
        <f>'Cost Input'!$G751+'Cost Input'!$I751</f>
        <v>0</v>
      </c>
      <c r="L751" s="26" t="e">
        <f>'Cost Input'!$H751+'Cost Input'!$J751</f>
        <v>#N/A</v>
      </c>
      <c r="M751" s="27"/>
      <c r="N751" s="27"/>
      <c r="O751" s="28">
        <f>'Cost Input'!$M751+'Cost Input'!$N751</f>
        <v>0</v>
      </c>
      <c r="P751" s="29"/>
      <c r="Q751" s="29"/>
      <c r="R751" s="1"/>
      <c r="S751" s="1"/>
      <c r="T751" s="1"/>
      <c r="U751" s="1"/>
      <c r="V751" s="1"/>
      <c r="W751" s="1"/>
      <c r="X751" s="1"/>
      <c r="Y751" s="1"/>
      <c r="Z751" s="1"/>
    </row>
    <row r="752" spans="1:26" ht="14.25" customHeight="1">
      <c r="A752" s="20"/>
      <c r="B752" s="21"/>
      <c r="C752" s="21"/>
      <c r="D752" s="22"/>
      <c r="E752" s="21"/>
      <c r="F752" s="162" t="e" cm="1">
        <f t="array" ref="F752">_xlfn.IFS(D752="Tech Bachelor - Still to be hired",5700,D752="Master - Still to be hired",8000,D752="Master in Eng - Still to be hired",8700,D752="PhD - Still to be hired",10500,D752="Tech Bachelor",5700,D752="Master",8000,D752="Master in Eng",8700,D752="PhD",10500)</f>
        <v>#N/A</v>
      </c>
      <c r="G752" s="23"/>
      <c r="H752" s="24" t="e">
        <f>'Cost Input'!$F752*'Cost Input'!$G752</f>
        <v>#N/A</v>
      </c>
      <c r="I752" s="23"/>
      <c r="J752" s="24" t="e">
        <f>'Cost Input'!$F752*'Cost Input'!$I752</f>
        <v>#N/A</v>
      </c>
      <c r="K752" s="25">
        <f>'Cost Input'!$G752+'Cost Input'!$I752</f>
        <v>0</v>
      </c>
      <c r="L752" s="26" t="e">
        <f>'Cost Input'!$H752+'Cost Input'!$J752</f>
        <v>#N/A</v>
      </c>
      <c r="M752" s="27"/>
      <c r="N752" s="27"/>
      <c r="O752" s="28">
        <f>'Cost Input'!$M752+'Cost Input'!$N752</f>
        <v>0</v>
      </c>
      <c r="P752" s="29"/>
      <c r="Q752" s="29"/>
      <c r="R752" s="1"/>
      <c r="S752" s="1"/>
      <c r="T752" s="1"/>
      <c r="U752" s="1"/>
      <c r="V752" s="1"/>
      <c r="W752" s="1"/>
      <c r="X752" s="1"/>
      <c r="Y752" s="1"/>
      <c r="Z752" s="1"/>
    </row>
    <row r="753" spans="1:26" ht="14.25" customHeight="1">
      <c r="A753" s="20"/>
      <c r="B753" s="21"/>
      <c r="C753" s="21"/>
      <c r="D753" s="22"/>
      <c r="E753" s="21"/>
      <c r="F753" s="162" t="e" cm="1">
        <f t="array" ref="F753">_xlfn.IFS(D753="Tech Bachelor - Still to be hired",5700,D753="Master - Still to be hired",8000,D753="Master in Eng - Still to be hired",8700,D753="PhD - Still to be hired",10500,D753="Tech Bachelor",5700,D753="Master",8000,D753="Master in Eng",8700,D753="PhD",10500)</f>
        <v>#N/A</v>
      </c>
      <c r="G753" s="23"/>
      <c r="H753" s="24" t="e">
        <f>'Cost Input'!$F753*'Cost Input'!$G753</f>
        <v>#N/A</v>
      </c>
      <c r="I753" s="23"/>
      <c r="J753" s="24" t="e">
        <f>'Cost Input'!$F753*'Cost Input'!$I753</f>
        <v>#N/A</v>
      </c>
      <c r="K753" s="25">
        <f>'Cost Input'!$G753+'Cost Input'!$I753</f>
        <v>0</v>
      </c>
      <c r="L753" s="26" t="e">
        <f>'Cost Input'!$H753+'Cost Input'!$J753</f>
        <v>#N/A</v>
      </c>
      <c r="M753" s="27"/>
      <c r="N753" s="27"/>
      <c r="O753" s="28">
        <f>'Cost Input'!$M753+'Cost Input'!$N753</f>
        <v>0</v>
      </c>
      <c r="P753" s="29"/>
      <c r="Q753" s="29"/>
      <c r="R753" s="1"/>
      <c r="S753" s="1"/>
      <c r="T753" s="1"/>
      <c r="U753" s="1"/>
      <c r="V753" s="1"/>
      <c r="W753" s="1"/>
      <c r="X753" s="1"/>
      <c r="Y753" s="1"/>
      <c r="Z753" s="1"/>
    </row>
    <row r="754" spans="1:26" ht="14.25" customHeight="1">
      <c r="A754" s="20"/>
      <c r="B754" s="21"/>
      <c r="C754" s="21"/>
      <c r="D754" s="22"/>
      <c r="E754" s="21"/>
      <c r="F754" s="162" t="e" cm="1">
        <f t="array" ref="F754">_xlfn.IFS(D754="Tech Bachelor - Still to be hired",5700,D754="Master - Still to be hired",8000,D754="Master in Eng - Still to be hired",8700,D754="PhD - Still to be hired",10500,D754="Tech Bachelor",5700,D754="Master",8000,D754="Master in Eng",8700,D754="PhD",10500)</f>
        <v>#N/A</v>
      </c>
      <c r="G754" s="23"/>
      <c r="H754" s="24" t="e">
        <f>'Cost Input'!$F754*'Cost Input'!$G754</f>
        <v>#N/A</v>
      </c>
      <c r="I754" s="23"/>
      <c r="J754" s="24" t="e">
        <f>'Cost Input'!$F754*'Cost Input'!$I754</f>
        <v>#N/A</v>
      </c>
      <c r="K754" s="25">
        <f>'Cost Input'!$G754+'Cost Input'!$I754</f>
        <v>0</v>
      </c>
      <c r="L754" s="26" t="e">
        <f>'Cost Input'!$H754+'Cost Input'!$J754</f>
        <v>#N/A</v>
      </c>
      <c r="M754" s="27"/>
      <c r="N754" s="27"/>
      <c r="O754" s="28">
        <f>'Cost Input'!$M754+'Cost Input'!$N754</f>
        <v>0</v>
      </c>
      <c r="P754" s="29"/>
      <c r="Q754" s="29"/>
      <c r="R754" s="1"/>
      <c r="S754" s="1"/>
      <c r="T754" s="1"/>
      <c r="U754" s="1"/>
      <c r="V754" s="1"/>
      <c r="W754" s="1"/>
      <c r="X754" s="1"/>
      <c r="Y754" s="1"/>
      <c r="Z754" s="1"/>
    </row>
    <row r="755" spans="1:26" ht="14.25" customHeight="1">
      <c r="A755" s="20"/>
      <c r="B755" s="21"/>
      <c r="C755" s="21"/>
      <c r="D755" s="22"/>
      <c r="E755" s="21"/>
      <c r="F755" s="162" t="e" cm="1">
        <f t="array" ref="F755">_xlfn.IFS(D755="Tech Bachelor - Still to be hired",5700,D755="Master - Still to be hired",8000,D755="Master in Eng - Still to be hired",8700,D755="PhD - Still to be hired",10500,D755="Tech Bachelor",5700,D755="Master",8000,D755="Master in Eng",8700,D755="PhD",10500)</f>
        <v>#N/A</v>
      </c>
      <c r="G755" s="23"/>
      <c r="H755" s="24" t="e">
        <f>'Cost Input'!$F755*'Cost Input'!$G755</f>
        <v>#N/A</v>
      </c>
      <c r="I755" s="23"/>
      <c r="J755" s="24" t="e">
        <f>'Cost Input'!$F755*'Cost Input'!$I755</f>
        <v>#N/A</v>
      </c>
      <c r="K755" s="25">
        <f>'Cost Input'!$G755+'Cost Input'!$I755</f>
        <v>0</v>
      </c>
      <c r="L755" s="26" t="e">
        <f>'Cost Input'!$H755+'Cost Input'!$J755</f>
        <v>#N/A</v>
      </c>
      <c r="M755" s="27"/>
      <c r="N755" s="27"/>
      <c r="O755" s="28">
        <f>'Cost Input'!$M755+'Cost Input'!$N755</f>
        <v>0</v>
      </c>
      <c r="P755" s="29"/>
      <c r="Q755" s="29"/>
      <c r="R755" s="1"/>
      <c r="S755" s="1"/>
      <c r="T755" s="1"/>
      <c r="U755" s="1"/>
      <c r="V755" s="1"/>
      <c r="W755" s="1"/>
      <c r="X755" s="1"/>
      <c r="Y755" s="1"/>
      <c r="Z755" s="1"/>
    </row>
    <row r="756" spans="1:26" ht="14.25" customHeight="1">
      <c r="A756" s="20"/>
      <c r="B756" s="21"/>
      <c r="C756" s="21"/>
      <c r="D756" s="22"/>
      <c r="E756" s="21"/>
      <c r="F756" s="162" t="e" cm="1">
        <f t="array" ref="F756">_xlfn.IFS(D756="Tech Bachelor - Still to be hired",5700,D756="Master - Still to be hired",8000,D756="Master in Eng - Still to be hired",8700,D756="PhD - Still to be hired",10500,D756="Tech Bachelor",5700,D756="Master",8000,D756="Master in Eng",8700,D756="PhD",10500)</f>
        <v>#N/A</v>
      </c>
      <c r="G756" s="23"/>
      <c r="H756" s="24" t="e">
        <f>'Cost Input'!$F756*'Cost Input'!$G756</f>
        <v>#N/A</v>
      </c>
      <c r="I756" s="23"/>
      <c r="J756" s="24" t="e">
        <f>'Cost Input'!$F756*'Cost Input'!$I756</f>
        <v>#N/A</v>
      </c>
      <c r="K756" s="25">
        <f>'Cost Input'!$G756+'Cost Input'!$I756</f>
        <v>0</v>
      </c>
      <c r="L756" s="26" t="e">
        <f>'Cost Input'!$H756+'Cost Input'!$J756</f>
        <v>#N/A</v>
      </c>
      <c r="M756" s="27"/>
      <c r="N756" s="27"/>
      <c r="O756" s="28">
        <f>'Cost Input'!$M756+'Cost Input'!$N756</f>
        <v>0</v>
      </c>
      <c r="P756" s="29"/>
      <c r="Q756" s="29"/>
      <c r="R756" s="1"/>
      <c r="S756" s="1"/>
      <c r="T756" s="1"/>
      <c r="U756" s="1"/>
      <c r="V756" s="1"/>
      <c r="W756" s="1"/>
      <c r="X756" s="1"/>
      <c r="Y756" s="1"/>
      <c r="Z756" s="1"/>
    </row>
    <row r="757" spans="1:26" ht="14.25" customHeight="1">
      <c r="A757" s="20"/>
      <c r="B757" s="21"/>
      <c r="C757" s="21"/>
      <c r="D757" s="22"/>
      <c r="E757" s="21"/>
      <c r="F757" s="162" t="e" cm="1">
        <f t="array" ref="F757">_xlfn.IFS(D757="Tech Bachelor - Still to be hired",5700,D757="Master - Still to be hired",8000,D757="Master in Eng - Still to be hired",8700,D757="PhD - Still to be hired",10500,D757="Tech Bachelor",5700,D757="Master",8000,D757="Master in Eng",8700,D757="PhD",10500)</f>
        <v>#N/A</v>
      </c>
      <c r="G757" s="23"/>
      <c r="H757" s="24" t="e">
        <f>'Cost Input'!$F757*'Cost Input'!$G757</f>
        <v>#N/A</v>
      </c>
      <c r="I757" s="23"/>
      <c r="J757" s="24" t="e">
        <f>'Cost Input'!$F757*'Cost Input'!$I757</f>
        <v>#N/A</v>
      </c>
      <c r="K757" s="25">
        <f>'Cost Input'!$G757+'Cost Input'!$I757</f>
        <v>0</v>
      </c>
      <c r="L757" s="26" t="e">
        <f>'Cost Input'!$H757+'Cost Input'!$J757</f>
        <v>#N/A</v>
      </c>
      <c r="M757" s="27"/>
      <c r="N757" s="27"/>
      <c r="O757" s="28">
        <f>'Cost Input'!$M757+'Cost Input'!$N757</f>
        <v>0</v>
      </c>
      <c r="P757" s="29"/>
      <c r="Q757" s="29"/>
      <c r="R757" s="1"/>
      <c r="S757" s="1"/>
      <c r="T757" s="1"/>
      <c r="U757" s="1"/>
      <c r="V757" s="1"/>
      <c r="W757" s="1"/>
      <c r="X757" s="1"/>
      <c r="Y757" s="1"/>
      <c r="Z757" s="1"/>
    </row>
    <row r="758" spans="1:26" ht="14.25" customHeight="1">
      <c r="A758" s="20"/>
      <c r="B758" s="21"/>
      <c r="C758" s="21"/>
      <c r="D758" s="22"/>
      <c r="E758" s="21"/>
      <c r="F758" s="162" t="e" cm="1">
        <f t="array" ref="F758">_xlfn.IFS(D758="Tech Bachelor - Still to be hired",5700,D758="Master - Still to be hired",8000,D758="Master in Eng - Still to be hired",8700,D758="PhD - Still to be hired",10500,D758="Tech Bachelor",5700,D758="Master",8000,D758="Master in Eng",8700,D758="PhD",10500)</f>
        <v>#N/A</v>
      </c>
      <c r="G758" s="23"/>
      <c r="H758" s="24" t="e">
        <f>'Cost Input'!$F758*'Cost Input'!$G758</f>
        <v>#N/A</v>
      </c>
      <c r="I758" s="23"/>
      <c r="J758" s="24" t="e">
        <f>'Cost Input'!$F758*'Cost Input'!$I758</f>
        <v>#N/A</v>
      </c>
      <c r="K758" s="25">
        <f>'Cost Input'!$G758+'Cost Input'!$I758</f>
        <v>0</v>
      </c>
      <c r="L758" s="26" t="e">
        <f>'Cost Input'!$H758+'Cost Input'!$J758</f>
        <v>#N/A</v>
      </c>
      <c r="M758" s="27"/>
      <c r="N758" s="27"/>
      <c r="O758" s="28">
        <f>'Cost Input'!$M758+'Cost Input'!$N758</f>
        <v>0</v>
      </c>
      <c r="P758" s="29"/>
      <c r="Q758" s="29"/>
      <c r="R758" s="1"/>
      <c r="S758" s="1"/>
      <c r="T758" s="1"/>
      <c r="U758" s="1"/>
      <c r="V758" s="1"/>
      <c r="W758" s="1"/>
      <c r="X758" s="1"/>
      <c r="Y758" s="1"/>
      <c r="Z758" s="1"/>
    </row>
    <row r="759" spans="1:26" ht="14.25" customHeight="1">
      <c r="A759" s="20"/>
      <c r="B759" s="21"/>
      <c r="C759" s="21"/>
      <c r="D759" s="22"/>
      <c r="E759" s="21"/>
      <c r="F759" s="162" t="e" cm="1">
        <f t="array" ref="F759">_xlfn.IFS(D759="Tech Bachelor - Still to be hired",5700,D759="Master - Still to be hired",8000,D759="Master in Eng - Still to be hired",8700,D759="PhD - Still to be hired",10500,D759="Tech Bachelor",5700,D759="Master",8000,D759="Master in Eng",8700,D759="PhD",10500)</f>
        <v>#N/A</v>
      </c>
      <c r="G759" s="23"/>
      <c r="H759" s="24" t="e">
        <f>'Cost Input'!$F759*'Cost Input'!$G759</f>
        <v>#N/A</v>
      </c>
      <c r="I759" s="23"/>
      <c r="J759" s="24" t="e">
        <f>'Cost Input'!$F759*'Cost Input'!$I759</f>
        <v>#N/A</v>
      </c>
      <c r="K759" s="25">
        <f>'Cost Input'!$G759+'Cost Input'!$I759</f>
        <v>0</v>
      </c>
      <c r="L759" s="26" t="e">
        <f>'Cost Input'!$H759+'Cost Input'!$J759</f>
        <v>#N/A</v>
      </c>
      <c r="M759" s="27"/>
      <c r="N759" s="27"/>
      <c r="O759" s="28">
        <f>'Cost Input'!$M759+'Cost Input'!$N759</f>
        <v>0</v>
      </c>
      <c r="P759" s="29"/>
      <c r="Q759" s="29"/>
      <c r="R759" s="1"/>
      <c r="S759" s="1"/>
      <c r="T759" s="1"/>
      <c r="U759" s="1"/>
      <c r="V759" s="1"/>
      <c r="W759" s="1"/>
      <c r="X759" s="1"/>
      <c r="Y759" s="1"/>
      <c r="Z759" s="1"/>
    </row>
    <row r="760" spans="1:26" ht="14.25" customHeight="1">
      <c r="A760" s="20"/>
      <c r="B760" s="21"/>
      <c r="C760" s="21"/>
      <c r="D760" s="22"/>
      <c r="E760" s="21"/>
      <c r="F760" s="162" t="e" cm="1">
        <f t="array" ref="F760">_xlfn.IFS(D760="Tech Bachelor - Still to be hired",5700,D760="Master - Still to be hired",8000,D760="Master in Eng - Still to be hired",8700,D760="PhD - Still to be hired",10500,D760="Tech Bachelor",5700,D760="Master",8000,D760="Master in Eng",8700,D760="PhD",10500)</f>
        <v>#N/A</v>
      </c>
      <c r="G760" s="23"/>
      <c r="H760" s="24" t="e">
        <f>'Cost Input'!$F760*'Cost Input'!$G760</f>
        <v>#N/A</v>
      </c>
      <c r="I760" s="23"/>
      <c r="J760" s="24" t="e">
        <f>'Cost Input'!$F760*'Cost Input'!$I760</f>
        <v>#N/A</v>
      </c>
      <c r="K760" s="25">
        <f>'Cost Input'!$G760+'Cost Input'!$I760</f>
        <v>0</v>
      </c>
      <c r="L760" s="26" t="e">
        <f>'Cost Input'!$H760+'Cost Input'!$J760</f>
        <v>#N/A</v>
      </c>
      <c r="M760" s="27"/>
      <c r="N760" s="27"/>
      <c r="O760" s="28">
        <f>'Cost Input'!$M760+'Cost Input'!$N760</f>
        <v>0</v>
      </c>
      <c r="P760" s="29"/>
      <c r="Q760" s="29"/>
      <c r="R760" s="1"/>
      <c r="S760" s="1"/>
      <c r="T760" s="1"/>
      <c r="U760" s="1"/>
      <c r="V760" s="1"/>
      <c r="W760" s="1"/>
      <c r="X760" s="1"/>
      <c r="Y760" s="1"/>
      <c r="Z760" s="1"/>
    </row>
    <row r="761" spans="1:26" ht="14.25" customHeight="1">
      <c r="A761" s="20"/>
      <c r="B761" s="21"/>
      <c r="C761" s="21"/>
      <c r="D761" s="22"/>
      <c r="E761" s="21"/>
      <c r="F761" s="162" t="e" cm="1">
        <f t="array" ref="F761">_xlfn.IFS(D761="Tech Bachelor - Still to be hired",5700,D761="Master - Still to be hired",8000,D761="Master in Eng - Still to be hired",8700,D761="PhD - Still to be hired",10500,D761="Tech Bachelor",5700,D761="Master",8000,D761="Master in Eng",8700,D761="PhD",10500)</f>
        <v>#N/A</v>
      </c>
      <c r="G761" s="23"/>
      <c r="H761" s="24" t="e">
        <f>'Cost Input'!$F761*'Cost Input'!$G761</f>
        <v>#N/A</v>
      </c>
      <c r="I761" s="23"/>
      <c r="J761" s="24" t="e">
        <f>'Cost Input'!$F761*'Cost Input'!$I761</f>
        <v>#N/A</v>
      </c>
      <c r="K761" s="25">
        <f>'Cost Input'!$G761+'Cost Input'!$I761</f>
        <v>0</v>
      </c>
      <c r="L761" s="26" t="e">
        <f>'Cost Input'!$H761+'Cost Input'!$J761</f>
        <v>#N/A</v>
      </c>
      <c r="M761" s="27"/>
      <c r="N761" s="27"/>
      <c r="O761" s="28">
        <f>'Cost Input'!$M761+'Cost Input'!$N761</f>
        <v>0</v>
      </c>
      <c r="P761" s="29"/>
      <c r="Q761" s="29"/>
      <c r="R761" s="1"/>
      <c r="S761" s="1"/>
      <c r="T761" s="1"/>
      <c r="U761" s="1"/>
      <c r="V761" s="1"/>
      <c r="W761" s="1"/>
      <c r="X761" s="1"/>
      <c r="Y761" s="1"/>
      <c r="Z761" s="1"/>
    </row>
    <row r="762" spans="1:26" ht="14.25" customHeight="1">
      <c r="A762" s="20"/>
      <c r="B762" s="21"/>
      <c r="C762" s="21"/>
      <c r="D762" s="22"/>
      <c r="E762" s="21"/>
      <c r="F762" s="162" t="e" cm="1">
        <f t="array" ref="F762">_xlfn.IFS(D762="Tech Bachelor - Still to be hired",5700,D762="Master - Still to be hired",8000,D762="Master in Eng - Still to be hired",8700,D762="PhD - Still to be hired",10500,D762="Tech Bachelor",5700,D762="Master",8000,D762="Master in Eng",8700,D762="PhD",10500)</f>
        <v>#N/A</v>
      </c>
      <c r="G762" s="23"/>
      <c r="H762" s="24" t="e">
        <f>'Cost Input'!$F762*'Cost Input'!$G762</f>
        <v>#N/A</v>
      </c>
      <c r="I762" s="23"/>
      <c r="J762" s="24" t="e">
        <f>'Cost Input'!$F762*'Cost Input'!$I762</f>
        <v>#N/A</v>
      </c>
      <c r="K762" s="25">
        <f>'Cost Input'!$G762+'Cost Input'!$I762</f>
        <v>0</v>
      </c>
      <c r="L762" s="26" t="e">
        <f>'Cost Input'!$H762+'Cost Input'!$J762</f>
        <v>#N/A</v>
      </c>
      <c r="M762" s="27"/>
      <c r="N762" s="27"/>
      <c r="O762" s="28">
        <f>'Cost Input'!$M762+'Cost Input'!$N762</f>
        <v>0</v>
      </c>
      <c r="P762" s="29"/>
      <c r="Q762" s="29"/>
      <c r="R762" s="1"/>
      <c r="S762" s="1"/>
      <c r="T762" s="1"/>
      <c r="U762" s="1"/>
      <c r="V762" s="1"/>
      <c r="W762" s="1"/>
      <c r="X762" s="1"/>
      <c r="Y762" s="1"/>
      <c r="Z762" s="1"/>
    </row>
    <row r="763" spans="1:26" ht="14.25" customHeight="1">
      <c r="A763" s="20"/>
      <c r="B763" s="21"/>
      <c r="C763" s="21"/>
      <c r="D763" s="22"/>
      <c r="E763" s="21"/>
      <c r="F763" s="162" t="e" cm="1">
        <f t="array" ref="F763">_xlfn.IFS(D763="Tech Bachelor - Still to be hired",5700,D763="Master - Still to be hired",8000,D763="Master in Eng - Still to be hired",8700,D763="PhD - Still to be hired",10500,D763="Tech Bachelor",5700,D763="Master",8000,D763="Master in Eng",8700,D763="PhD",10500)</f>
        <v>#N/A</v>
      </c>
      <c r="G763" s="23"/>
      <c r="H763" s="24" t="e">
        <f>'Cost Input'!$F763*'Cost Input'!$G763</f>
        <v>#N/A</v>
      </c>
      <c r="I763" s="23"/>
      <c r="J763" s="24" t="e">
        <f>'Cost Input'!$F763*'Cost Input'!$I763</f>
        <v>#N/A</v>
      </c>
      <c r="K763" s="25">
        <f>'Cost Input'!$G763+'Cost Input'!$I763</f>
        <v>0</v>
      </c>
      <c r="L763" s="26" t="e">
        <f>'Cost Input'!$H763+'Cost Input'!$J763</f>
        <v>#N/A</v>
      </c>
      <c r="M763" s="27"/>
      <c r="N763" s="27"/>
      <c r="O763" s="28">
        <f>'Cost Input'!$M763+'Cost Input'!$N763</f>
        <v>0</v>
      </c>
      <c r="P763" s="29"/>
      <c r="Q763" s="29"/>
      <c r="R763" s="1"/>
      <c r="S763" s="1"/>
      <c r="T763" s="1"/>
      <c r="U763" s="1"/>
      <c r="V763" s="1"/>
      <c r="W763" s="1"/>
      <c r="X763" s="1"/>
      <c r="Y763" s="1"/>
      <c r="Z763" s="1"/>
    </row>
    <row r="764" spans="1:26" ht="14.25" customHeight="1">
      <c r="A764" s="20"/>
      <c r="B764" s="21"/>
      <c r="C764" s="21"/>
      <c r="D764" s="22"/>
      <c r="E764" s="21"/>
      <c r="F764" s="162" t="e" cm="1">
        <f t="array" ref="F764">_xlfn.IFS(D764="Tech Bachelor - Still to be hired",5700,D764="Master - Still to be hired",8000,D764="Master in Eng - Still to be hired",8700,D764="PhD - Still to be hired",10500,D764="Tech Bachelor",5700,D764="Master",8000,D764="Master in Eng",8700,D764="PhD",10500)</f>
        <v>#N/A</v>
      </c>
      <c r="G764" s="23"/>
      <c r="H764" s="24" t="e">
        <f>'Cost Input'!$F764*'Cost Input'!$G764</f>
        <v>#N/A</v>
      </c>
      <c r="I764" s="23"/>
      <c r="J764" s="24" t="e">
        <f>'Cost Input'!$F764*'Cost Input'!$I764</f>
        <v>#N/A</v>
      </c>
      <c r="K764" s="25">
        <f>'Cost Input'!$G764+'Cost Input'!$I764</f>
        <v>0</v>
      </c>
      <c r="L764" s="26" t="e">
        <f>'Cost Input'!$H764+'Cost Input'!$J764</f>
        <v>#N/A</v>
      </c>
      <c r="M764" s="27"/>
      <c r="N764" s="27"/>
      <c r="O764" s="28">
        <f>'Cost Input'!$M764+'Cost Input'!$N764</f>
        <v>0</v>
      </c>
      <c r="P764" s="29"/>
      <c r="Q764" s="29"/>
      <c r="R764" s="1"/>
      <c r="S764" s="1"/>
      <c r="T764" s="1"/>
      <c r="U764" s="1"/>
      <c r="V764" s="1"/>
      <c r="W764" s="1"/>
      <c r="X764" s="1"/>
      <c r="Y764" s="1"/>
      <c r="Z764" s="1"/>
    </row>
    <row r="765" spans="1:26" ht="14.25" customHeight="1">
      <c r="A765" s="20"/>
      <c r="B765" s="21"/>
      <c r="C765" s="21"/>
      <c r="D765" s="22"/>
      <c r="E765" s="21"/>
      <c r="F765" s="162" t="e" cm="1">
        <f t="array" ref="F765">_xlfn.IFS(D765="Tech Bachelor - Still to be hired",5700,D765="Master - Still to be hired",8000,D765="Master in Eng - Still to be hired",8700,D765="PhD - Still to be hired",10500,D765="Tech Bachelor",5700,D765="Master",8000,D765="Master in Eng",8700,D765="PhD",10500)</f>
        <v>#N/A</v>
      </c>
      <c r="G765" s="23"/>
      <c r="H765" s="24" t="e">
        <f>'Cost Input'!$F765*'Cost Input'!$G765</f>
        <v>#N/A</v>
      </c>
      <c r="I765" s="23"/>
      <c r="J765" s="24" t="e">
        <f>'Cost Input'!$F765*'Cost Input'!$I765</f>
        <v>#N/A</v>
      </c>
      <c r="K765" s="25">
        <f>'Cost Input'!$G765+'Cost Input'!$I765</f>
        <v>0</v>
      </c>
      <c r="L765" s="26" t="e">
        <f>'Cost Input'!$H765+'Cost Input'!$J765</f>
        <v>#N/A</v>
      </c>
      <c r="M765" s="27"/>
      <c r="N765" s="27"/>
      <c r="O765" s="28">
        <f>'Cost Input'!$M765+'Cost Input'!$N765</f>
        <v>0</v>
      </c>
      <c r="P765" s="29"/>
      <c r="Q765" s="29"/>
      <c r="R765" s="1"/>
      <c r="S765" s="1"/>
      <c r="T765" s="1"/>
      <c r="U765" s="1"/>
      <c r="V765" s="1"/>
      <c r="W765" s="1"/>
      <c r="X765" s="1"/>
      <c r="Y765" s="1"/>
      <c r="Z765" s="1"/>
    </row>
    <row r="766" spans="1:26" ht="14.25" customHeight="1">
      <c r="A766" s="20"/>
      <c r="B766" s="21"/>
      <c r="C766" s="21"/>
      <c r="D766" s="22"/>
      <c r="E766" s="21"/>
      <c r="F766" s="162" t="e" cm="1">
        <f t="array" ref="F766">_xlfn.IFS(D766="Tech Bachelor - Still to be hired",5700,D766="Master - Still to be hired",8000,D766="Master in Eng - Still to be hired",8700,D766="PhD - Still to be hired",10500,D766="Tech Bachelor",5700,D766="Master",8000,D766="Master in Eng",8700,D766="PhD",10500)</f>
        <v>#N/A</v>
      </c>
      <c r="G766" s="23"/>
      <c r="H766" s="24" t="e">
        <f>'Cost Input'!$F766*'Cost Input'!$G766</f>
        <v>#N/A</v>
      </c>
      <c r="I766" s="23"/>
      <c r="J766" s="24" t="e">
        <f>'Cost Input'!$F766*'Cost Input'!$I766</f>
        <v>#N/A</v>
      </c>
      <c r="K766" s="25">
        <f>'Cost Input'!$G766+'Cost Input'!$I766</f>
        <v>0</v>
      </c>
      <c r="L766" s="26" t="e">
        <f>'Cost Input'!$H766+'Cost Input'!$J766</f>
        <v>#N/A</v>
      </c>
      <c r="M766" s="27"/>
      <c r="N766" s="27"/>
      <c r="O766" s="28">
        <f>'Cost Input'!$M766+'Cost Input'!$N766</f>
        <v>0</v>
      </c>
      <c r="P766" s="29"/>
      <c r="Q766" s="29"/>
      <c r="R766" s="1"/>
      <c r="S766" s="1"/>
      <c r="T766" s="1"/>
      <c r="U766" s="1"/>
      <c r="V766" s="1"/>
      <c r="W766" s="1"/>
      <c r="X766" s="1"/>
      <c r="Y766" s="1"/>
      <c r="Z766" s="1"/>
    </row>
    <row r="767" spans="1:26" ht="14.25" customHeight="1">
      <c r="A767" s="20"/>
      <c r="B767" s="21"/>
      <c r="C767" s="21"/>
      <c r="D767" s="22"/>
      <c r="E767" s="21"/>
      <c r="F767" s="162" t="e" cm="1">
        <f t="array" ref="F767">_xlfn.IFS(D767="Tech Bachelor - Still to be hired",5700,D767="Master - Still to be hired",8000,D767="Master in Eng - Still to be hired",8700,D767="PhD - Still to be hired",10500,D767="Tech Bachelor",5700,D767="Master",8000,D767="Master in Eng",8700,D767="PhD",10500)</f>
        <v>#N/A</v>
      </c>
      <c r="G767" s="23"/>
      <c r="H767" s="24" t="e">
        <f>'Cost Input'!$F767*'Cost Input'!$G767</f>
        <v>#N/A</v>
      </c>
      <c r="I767" s="23"/>
      <c r="J767" s="24" t="e">
        <f>'Cost Input'!$F767*'Cost Input'!$I767</f>
        <v>#N/A</v>
      </c>
      <c r="K767" s="25">
        <f>'Cost Input'!$G767+'Cost Input'!$I767</f>
        <v>0</v>
      </c>
      <c r="L767" s="26" t="e">
        <f>'Cost Input'!$H767+'Cost Input'!$J767</f>
        <v>#N/A</v>
      </c>
      <c r="M767" s="27"/>
      <c r="N767" s="27"/>
      <c r="O767" s="28">
        <f>'Cost Input'!$M767+'Cost Input'!$N767</f>
        <v>0</v>
      </c>
      <c r="P767" s="29"/>
      <c r="Q767" s="29"/>
      <c r="R767" s="1"/>
      <c r="S767" s="1"/>
      <c r="T767" s="1"/>
      <c r="U767" s="1"/>
      <c r="V767" s="1"/>
      <c r="W767" s="1"/>
      <c r="X767" s="1"/>
      <c r="Y767" s="1"/>
      <c r="Z767" s="1"/>
    </row>
    <row r="768" spans="1:26" ht="14.25" customHeight="1">
      <c r="A768" s="20"/>
      <c r="B768" s="21"/>
      <c r="C768" s="21"/>
      <c r="D768" s="22"/>
      <c r="E768" s="21"/>
      <c r="F768" s="162" t="e" cm="1">
        <f t="array" ref="F768">_xlfn.IFS(D768="Tech Bachelor - Still to be hired",5700,D768="Master - Still to be hired",8000,D768="Master in Eng - Still to be hired",8700,D768="PhD - Still to be hired",10500,D768="Tech Bachelor",5700,D768="Master",8000,D768="Master in Eng",8700,D768="PhD",10500)</f>
        <v>#N/A</v>
      </c>
      <c r="G768" s="23"/>
      <c r="H768" s="24" t="e">
        <f>'Cost Input'!$F768*'Cost Input'!$G768</f>
        <v>#N/A</v>
      </c>
      <c r="I768" s="23"/>
      <c r="J768" s="24" t="e">
        <f>'Cost Input'!$F768*'Cost Input'!$I768</f>
        <v>#N/A</v>
      </c>
      <c r="K768" s="25">
        <f>'Cost Input'!$G768+'Cost Input'!$I768</f>
        <v>0</v>
      </c>
      <c r="L768" s="26" t="e">
        <f>'Cost Input'!$H768+'Cost Input'!$J768</f>
        <v>#N/A</v>
      </c>
      <c r="M768" s="27"/>
      <c r="N768" s="27"/>
      <c r="O768" s="28">
        <f>'Cost Input'!$M768+'Cost Input'!$N768</f>
        <v>0</v>
      </c>
      <c r="P768" s="29"/>
      <c r="Q768" s="29"/>
      <c r="R768" s="1"/>
      <c r="S768" s="1"/>
      <c r="T768" s="1"/>
      <c r="U768" s="1"/>
      <c r="V768" s="1"/>
      <c r="W768" s="1"/>
      <c r="X768" s="1"/>
      <c r="Y768" s="1"/>
      <c r="Z768" s="1"/>
    </row>
    <row r="769" spans="1:26" ht="14.25" customHeight="1">
      <c r="A769" s="20"/>
      <c r="B769" s="21"/>
      <c r="C769" s="21"/>
      <c r="D769" s="22"/>
      <c r="E769" s="21"/>
      <c r="F769" s="162" t="e" cm="1">
        <f t="array" ref="F769">_xlfn.IFS(D769="Tech Bachelor - Still to be hired",5700,D769="Master - Still to be hired",8000,D769="Master in Eng - Still to be hired",8700,D769="PhD - Still to be hired",10500,D769="Tech Bachelor",5700,D769="Master",8000,D769="Master in Eng",8700,D769="PhD",10500)</f>
        <v>#N/A</v>
      </c>
      <c r="G769" s="23"/>
      <c r="H769" s="24" t="e">
        <f>'Cost Input'!$F769*'Cost Input'!$G769</f>
        <v>#N/A</v>
      </c>
      <c r="I769" s="23"/>
      <c r="J769" s="24" t="e">
        <f>'Cost Input'!$F769*'Cost Input'!$I769</f>
        <v>#N/A</v>
      </c>
      <c r="K769" s="25">
        <f>'Cost Input'!$G769+'Cost Input'!$I769</f>
        <v>0</v>
      </c>
      <c r="L769" s="26" t="e">
        <f>'Cost Input'!$H769+'Cost Input'!$J769</f>
        <v>#N/A</v>
      </c>
      <c r="M769" s="27"/>
      <c r="N769" s="27"/>
      <c r="O769" s="28">
        <f>'Cost Input'!$M769+'Cost Input'!$N769</f>
        <v>0</v>
      </c>
      <c r="P769" s="29"/>
      <c r="Q769" s="29"/>
      <c r="R769" s="1"/>
      <c r="S769" s="1"/>
      <c r="T769" s="1"/>
      <c r="U769" s="1"/>
      <c r="V769" s="1"/>
      <c r="W769" s="1"/>
      <c r="X769" s="1"/>
      <c r="Y769" s="1"/>
      <c r="Z769" s="1"/>
    </row>
    <row r="770" spans="1:26" ht="14.25" customHeight="1">
      <c r="A770" s="20"/>
      <c r="B770" s="21"/>
      <c r="C770" s="21"/>
      <c r="D770" s="22"/>
      <c r="E770" s="21"/>
      <c r="F770" s="162" t="e" cm="1">
        <f t="array" ref="F770">_xlfn.IFS(D770="Tech Bachelor - Still to be hired",5700,D770="Master - Still to be hired",8000,D770="Master in Eng - Still to be hired",8700,D770="PhD - Still to be hired",10500,D770="Tech Bachelor",5700,D770="Master",8000,D770="Master in Eng",8700,D770="PhD",10500)</f>
        <v>#N/A</v>
      </c>
      <c r="G770" s="23"/>
      <c r="H770" s="24" t="e">
        <f>'Cost Input'!$F770*'Cost Input'!$G770</f>
        <v>#N/A</v>
      </c>
      <c r="I770" s="23"/>
      <c r="J770" s="24" t="e">
        <f>'Cost Input'!$F770*'Cost Input'!$I770</f>
        <v>#N/A</v>
      </c>
      <c r="K770" s="25">
        <f>'Cost Input'!$G770+'Cost Input'!$I770</f>
        <v>0</v>
      </c>
      <c r="L770" s="26" t="e">
        <f>'Cost Input'!$H770+'Cost Input'!$J770</f>
        <v>#N/A</v>
      </c>
      <c r="M770" s="27"/>
      <c r="N770" s="27"/>
      <c r="O770" s="28">
        <f>'Cost Input'!$M770+'Cost Input'!$N770</f>
        <v>0</v>
      </c>
      <c r="P770" s="29"/>
      <c r="Q770" s="29"/>
      <c r="R770" s="1"/>
      <c r="S770" s="1"/>
      <c r="T770" s="1"/>
      <c r="U770" s="1"/>
      <c r="V770" s="1"/>
      <c r="W770" s="1"/>
      <c r="X770" s="1"/>
      <c r="Y770" s="1"/>
      <c r="Z770" s="1"/>
    </row>
    <row r="771" spans="1:26" ht="14.25" customHeight="1">
      <c r="A771" s="20"/>
      <c r="B771" s="21"/>
      <c r="C771" s="21"/>
      <c r="D771" s="22"/>
      <c r="E771" s="21"/>
      <c r="F771" s="162" t="e" cm="1">
        <f t="array" ref="F771">_xlfn.IFS(D771="Tech Bachelor - Still to be hired",5700,D771="Master - Still to be hired",8000,D771="Master in Eng - Still to be hired",8700,D771="PhD - Still to be hired",10500,D771="Tech Bachelor",5700,D771="Master",8000,D771="Master in Eng",8700,D771="PhD",10500)</f>
        <v>#N/A</v>
      </c>
      <c r="G771" s="23"/>
      <c r="H771" s="24" t="e">
        <f>'Cost Input'!$F771*'Cost Input'!$G771</f>
        <v>#N/A</v>
      </c>
      <c r="I771" s="23"/>
      <c r="J771" s="24" t="e">
        <f>'Cost Input'!$F771*'Cost Input'!$I771</f>
        <v>#N/A</v>
      </c>
      <c r="K771" s="25">
        <f>'Cost Input'!$G771+'Cost Input'!$I771</f>
        <v>0</v>
      </c>
      <c r="L771" s="26" t="e">
        <f>'Cost Input'!$H771+'Cost Input'!$J771</f>
        <v>#N/A</v>
      </c>
      <c r="M771" s="27"/>
      <c r="N771" s="27"/>
      <c r="O771" s="28">
        <f>'Cost Input'!$M771+'Cost Input'!$N771</f>
        <v>0</v>
      </c>
      <c r="P771" s="29"/>
      <c r="Q771" s="29"/>
      <c r="R771" s="1"/>
      <c r="S771" s="1"/>
      <c r="T771" s="1"/>
      <c r="U771" s="1"/>
      <c r="V771" s="1"/>
      <c r="W771" s="1"/>
      <c r="X771" s="1"/>
      <c r="Y771" s="1"/>
      <c r="Z771" s="1"/>
    </row>
    <row r="772" spans="1:26" ht="14.25" customHeight="1">
      <c r="A772" s="20"/>
      <c r="B772" s="21"/>
      <c r="C772" s="21"/>
      <c r="D772" s="22"/>
      <c r="E772" s="21"/>
      <c r="F772" s="162" t="e" cm="1">
        <f t="array" ref="F772">_xlfn.IFS(D772="Tech Bachelor - Still to be hired",5700,D772="Master - Still to be hired",8000,D772="Master in Eng - Still to be hired",8700,D772="PhD - Still to be hired",10500,D772="Tech Bachelor",5700,D772="Master",8000,D772="Master in Eng",8700,D772="PhD",10500)</f>
        <v>#N/A</v>
      </c>
      <c r="G772" s="23"/>
      <c r="H772" s="24" t="e">
        <f>'Cost Input'!$F772*'Cost Input'!$G772</f>
        <v>#N/A</v>
      </c>
      <c r="I772" s="23"/>
      <c r="J772" s="24" t="e">
        <f>'Cost Input'!$F772*'Cost Input'!$I772</f>
        <v>#N/A</v>
      </c>
      <c r="K772" s="25">
        <f>'Cost Input'!$G772+'Cost Input'!$I772</f>
        <v>0</v>
      </c>
      <c r="L772" s="26" t="e">
        <f>'Cost Input'!$H772+'Cost Input'!$J772</f>
        <v>#N/A</v>
      </c>
      <c r="M772" s="27"/>
      <c r="N772" s="27"/>
      <c r="O772" s="28">
        <f>'Cost Input'!$M772+'Cost Input'!$N772</f>
        <v>0</v>
      </c>
      <c r="P772" s="29"/>
      <c r="Q772" s="29"/>
      <c r="R772" s="1"/>
      <c r="S772" s="1"/>
      <c r="T772" s="1"/>
      <c r="U772" s="1"/>
      <c r="V772" s="1"/>
      <c r="W772" s="1"/>
      <c r="X772" s="1"/>
      <c r="Y772" s="1"/>
      <c r="Z772" s="1"/>
    </row>
    <row r="773" spans="1:26" ht="14.25" customHeight="1">
      <c r="A773" s="20"/>
      <c r="B773" s="21"/>
      <c r="C773" s="21"/>
      <c r="D773" s="22"/>
      <c r="E773" s="21"/>
      <c r="F773" s="162" t="e" cm="1">
        <f t="array" ref="F773">_xlfn.IFS(D773="Tech Bachelor - Still to be hired",5700,D773="Master - Still to be hired",8000,D773="Master in Eng - Still to be hired",8700,D773="PhD - Still to be hired",10500,D773="Tech Bachelor",5700,D773="Master",8000,D773="Master in Eng",8700,D773="PhD",10500)</f>
        <v>#N/A</v>
      </c>
      <c r="G773" s="23"/>
      <c r="H773" s="24" t="e">
        <f>'Cost Input'!$F773*'Cost Input'!$G773</f>
        <v>#N/A</v>
      </c>
      <c r="I773" s="23"/>
      <c r="J773" s="24" t="e">
        <f>'Cost Input'!$F773*'Cost Input'!$I773</f>
        <v>#N/A</v>
      </c>
      <c r="K773" s="25">
        <f>'Cost Input'!$G773+'Cost Input'!$I773</f>
        <v>0</v>
      </c>
      <c r="L773" s="26" t="e">
        <f>'Cost Input'!$H773+'Cost Input'!$J773</f>
        <v>#N/A</v>
      </c>
      <c r="M773" s="27"/>
      <c r="N773" s="27"/>
      <c r="O773" s="28">
        <f>'Cost Input'!$M773+'Cost Input'!$N773</f>
        <v>0</v>
      </c>
      <c r="P773" s="29"/>
      <c r="Q773" s="29"/>
      <c r="R773" s="1"/>
      <c r="S773" s="1"/>
      <c r="T773" s="1"/>
      <c r="U773" s="1"/>
      <c r="V773" s="1"/>
      <c r="W773" s="1"/>
      <c r="X773" s="1"/>
      <c r="Y773" s="1"/>
      <c r="Z773" s="1"/>
    </row>
    <row r="774" spans="1:26" ht="14.25" customHeight="1">
      <c r="A774" s="20"/>
      <c r="B774" s="21"/>
      <c r="C774" s="21"/>
      <c r="D774" s="22"/>
      <c r="E774" s="21"/>
      <c r="F774" s="162" t="e" cm="1">
        <f t="array" ref="F774">_xlfn.IFS(D774="Tech Bachelor - Still to be hired",5700,D774="Master - Still to be hired",8000,D774="Master in Eng - Still to be hired",8700,D774="PhD - Still to be hired",10500,D774="Tech Bachelor",5700,D774="Master",8000,D774="Master in Eng",8700,D774="PhD",10500)</f>
        <v>#N/A</v>
      </c>
      <c r="G774" s="23"/>
      <c r="H774" s="24" t="e">
        <f>'Cost Input'!$F774*'Cost Input'!$G774</f>
        <v>#N/A</v>
      </c>
      <c r="I774" s="23"/>
      <c r="J774" s="24" t="e">
        <f>'Cost Input'!$F774*'Cost Input'!$I774</f>
        <v>#N/A</v>
      </c>
      <c r="K774" s="25">
        <f>'Cost Input'!$G774+'Cost Input'!$I774</f>
        <v>0</v>
      </c>
      <c r="L774" s="26" t="e">
        <f>'Cost Input'!$H774+'Cost Input'!$J774</f>
        <v>#N/A</v>
      </c>
      <c r="M774" s="27"/>
      <c r="N774" s="27"/>
      <c r="O774" s="28">
        <f>'Cost Input'!$M774+'Cost Input'!$N774</f>
        <v>0</v>
      </c>
      <c r="P774" s="29"/>
      <c r="Q774" s="29"/>
      <c r="R774" s="1"/>
      <c r="S774" s="1"/>
      <c r="T774" s="1"/>
      <c r="U774" s="1"/>
      <c r="V774" s="1"/>
      <c r="W774" s="1"/>
      <c r="X774" s="1"/>
      <c r="Y774" s="1"/>
      <c r="Z774" s="1"/>
    </row>
    <row r="775" spans="1:26" ht="14.25" customHeight="1">
      <c r="A775" s="20"/>
      <c r="B775" s="21"/>
      <c r="C775" s="21"/>
      <c r="D775" s="22"/>
      <c r="E775" s="21"/>
      <c r="F775" s="162" t="e" cm="1">
        <f t="array" ref="F775">_xlfn.IFS(D775="Tech Bachelor - Still to be hired",5700,D775="Master - Still to be hired",8000,D775="Master in Eng - Still to be hired",8700,D775="PhD - Still to be hired",10500,D775="Tech Bachelor",5700,D775="Master",8000,D775="Master in Eng",8700,D775="PhD",10500)</f>
        <v>#N/A</v>
      </c>
      <c r="G775" s="23"/>
      <c r="H775" s="24" t="e">
        <f>'Cost Input'!$F775*'Cost Input'!$G775</f>
        <v>#N/A</v>
      </c>
      <c r="I775" s="23"/>
      <c r="J775" s="24" t="e">
        <f>'Cost Input'!$F775*'Cost Input'!$I775</f>
        <v>#N/A</v>
      </c>
      <c r="K775" s="25">
        <f>'Cost Input'!$G775+'Cost Input'!$I775</f>
        <v>0</v>
      </c>
      <c r="L775" s="26" t="e">
        <f>'Cost Input'!$H775+'Cost Input'!$J775</f>
        <v>#N/A</v>
      </c>
      <c r="M775" s="27"/>
      <c r="N775" s="27"/>
      <c r="O775" s="28">
        <f>'Cost Input'!$M775+'Cost Input'!$N775</f>
        <v>0</v>
      </c>
      <c r="P775" s="29"/>
      <c r="Q775" s="29"/>
      <c r="R775" s="1"/>
      <c r="S775" s="1"/>
      <c r="T775" s="1"/>
      <c r="U775" s="1"/>
      <c r="V775" s="1"/>
      <c r="W775" s="1"/>
      <c r="X775" s="1"/>
      <c r="Y775" s="1"/>
      <c r="Z775" s="1"/>
    </row>
    <row r="776" spans="1:26" ht="14.25" customHeight="1">
      <c r="A776" s="20"/>
      <c r="B776" s="21"/>
      <c r="C776" s="21"/>
      <c r="D776" s="22"/>
      <c r="E776" s="21"/>
      <c r="F776" s="162" t="e" cm="1">
        <f t="array" ref="F776">_xlfn.IFS(D776="Tech Bachelor - Still to be hired",5700,D776="Master - Still to be hired",8000,D776="Master in Eng - Still to be hired",8700,D776="PhD - Still to be hired",10500,D776="Tech Bachelor",5700,D776="Master",8000,D776="Master in Eng",8700,D776="PhD",10500)</f>
        <v>#N/A</v>
      </c>
      <c r="G776" s="23"/>
      <c r="H776" s="24" t="e">
        <f>'Cost Input'!$F776*'Cost Input'!$G776</f>
        <v>#N/A</v>
      </c>
      <c r="I776" s="23"/>
      <c r="J776" s="24" t="e">
        <f>'Cost Input'!$F776*'Cost Input'!$I776</f>
        <v>#N/A</v>
      </c>
      <c r="K776" s="25">
        <f>'Cost Input'!$G776+'Cost Input'!$I776</f>
        <v>0</v>
      </c>
      <c r="L776" s="26" t="e">
        <f>'Cost Input'!$H776+'Cost Input'!$J776</f>
        <v>#N/A</v>
      </c>
      <c r="M776" s="27"/>
      <c r="N776" s="27"/>
      <c r="O776" s="28">
        <f>'Cost Input'!$M776+'Cost Input'!$N776</f>
        <v>0</v>
      </c>
      <c r="P776" s="29"/>
      <c r="Q776" s="29"/>
      <c r="R776" s="1"/>
      <c r="S776" s="1"/>
      <c r="T776" s="1"/>
      <c r="U776" s="1"/>
      <c r="V776" s="1"/>
      <c r="W776" s="1"/>
      <c r="X776" s="1"/>
      <c r="Y776" s="1"/>
      <c r="Z776" s="1"/>
    </row>
    <row r="777" spans="1:26" ht="14.25" customHeight="1">
      <c r="A777" s="20"/>
      <c r="B777" s="21"/>
      <c r="C777" s="21"/>
      <c r="D777" s="22"/>
      <c r="E777" s="21"/>
      <c r="F777" s="162" t="e" cm="1">
        <f t="array" ref="F777">_xlfn.IFS(D777="Tech Bachelor - Still to be hired",5700,D777="Master - Still to be hired",8000,D777="Master in Eng - Still to be hired",8700,D777="PhD - Still to be hired",10500,D777="Tech Bachelor",5700,D777="Master",8000,D777="Master in Eng",8700,D777="PhD",10500)</f>
        <v>#N/A</v>
      </c>
      <c r="G777" s="23"/>
      <c r="H777" s="24" t="e">
        <f>'Cost Input'!$F777*'Cost Input'!$G777</f>
        <v>#N/A</v>
      </c>
      <c r="I777" s="23"/>
      <c r="J777" s="24" t="e">
        <f>'Cost Input'!$F777*'Cost Input'!$I777</f>
        <v>#N/A</v>
      </c>
      <c r="K777" s="25">
        <f>'Cost Input'!$G777+'Cost Input'!$I777</f>
        <v>0</v>
      </c>
      <c r="L777" s="26" t="e">
        <f>'Cost Input'!$H777+'Cost Input'!$J777</f>
        <v>#N/A</v>
      </c>
      <c r="M777" s="27"/>
      <c r="N777" s="27"/>
      <c r="O777" s="28">
        <f>'Cost Input'!$M777+'Cost Input'!$N777</f>
        <v>0</v>
      </c>
      <c r="P777" s="29"/>
      <c r="Q777" s="29"/>
      <c r="R777" s="1"/>
      <c r="S777" s="1"/>
      <c r="T777" s="1"/>
      <c r="U777" s="1"/>
      <c r="V777" s="1"/>
      <c r="W777" s="1"/>
      <c r="X777" s="1"/>
      <c r="Y777" s="1"/>
      <c r="Z777" s="1"/>
    </row>
    <row r="778" spans="1:26" ht="14.25" customHeight="1">
      <c r="A778" s="20"/>
      <c r="B778" s="21"/>
      <c r="C778" s="21"/>
      <c r="D778" s="22"/>
      <c r="E778" s="21"/>
      <c r="F778" s="162" t="e" cm="1">
        <f t="array" ref="F778">_xlfn.IFS(D778="Tech Bachelor - Still to be hired",5700,D778="Master - Still to be hired",8000,D778="Master in Eng - Still to be hired",8700,D778="PhD - Still to be hired",10500,D778="Tech Bachelor",5700,D778="Master",8000,D778="Master in Eng",8700,D778="PhD",10500)</f>
        <v>#N/A</v>
      </c>
      <c r="G778" s="23"/>
      <c r="H778" s="24" t="e">
        <f>'Cost Input'!$F778*'Cost Input'!$G778</f>
        <v>#N/A</v>
      </c>
      <c r="I778" s="23"/>
      <c r="J778" s="24" t="e">
        <f>'Cost Input'!$F778*'Cost Input'!$I778</f>
        <v>#N/A</v>
      </c>
      <c r="K778" s="25">
        <f>'Cost Input'!$G778+'Cost Input'!$I778</f>
        <v>0</v>
      </c>
      <c r="L778" s="26" t="e">
        <f>'Cost Input'!$H778+'Cost Input'!$J778</f>
        <v>#N/A</v>
      </c>
      <c r="M778" s="27"/>
      <c r="N778" s="27"/>
      <c r="O778" s="28">
        <f>'Cost Input'!$M778+'Cost Input'!$N778</f>
        <v>0</v>
      </c>
      <c r="P778" s="29"/>
      <c r="Q778" s="29"/>
      <c r="R778" s="1"/>
      <c r="S778" s="1"/>
      <c r="T778" s="1"/>
      <c r="U778" s="1"/>
      <c r="V778" s="1"/>
      <c r="W778" s="1"/>
      <c r="X778" s="1"/>
      <c r="Y778" s="1"/>
      <c r="Z778" s="1"/>
    </row>
    <row r="779" spans="1:26" ht="14.25" customHeight="1">
      <c r="A779" s="20"/>
      <c r="B779" s="21"/>
      <c r="C779" s="21"/>
      <c r="D779" s="22"/>
      <c r="E779" s="21"/>
      <c r="F779" s="162" t="e" cm="1">
        <f t="array" ref="F779">_xlfn.IFS(D779="Tech Bachelor - Still to be hired",5700,D779="Master - Still to be hired",8000,D779="Master in Eng - Still to be hired",8700,D779="PhD - Still to be hired",10500,D779="Tech Bachelor",5700,D779="Master",8000,D779="Master in Eng",8700,D779="PhD",10500)</f>
        <v>#N/A</v>
      </c>
      <c r="G779" s="23"/>
      <c r="H779" s="24" t="e">
        <f>'Cost Input'!$F779*'Cost Input'!$G779</f>
        <v>#N/A</v>
      </c>
      <c r="I779" s="23"/>
      <c r="J779" s="24" t="e">
        <f>'Cost Input'!$F779*'Cost Input'!$I779</f>
        <v>#N/A</v>
      </c>
      <c r="K779" s="25">
        <f>'Cost Input'!$G779+'Cost Input'!$I779</f>
        <v>0</v>
      </c>
      <c r="L779" s="26" t="e">
        <f>'Cost Input'!$H779+'Cost Input'!$J779</f>
        <v>#N/A</v>
      </c>
      <c r="M779" s="27"/>
      <c r="N779" s="27"/>
      <c r="O779" s="28">
        <f>'Cost Input'!$M779+'Cost Input'!$N779</f>
        <v>0</v>
      </c>
      <c r="P779" s="29"/>
      <c r="Q779" s="29"/>
      <c r="R779" s="1"/>
      <c r="S779" s="1"/>
      <c r="T779" s="1"/>
      <c r="U779" s="1"/>
      <c r="V779" s="1"/>
      <c r="W779" s="1"/>
      <c r="X779" s="1"/>
      <c r="Y779" s="1"/>
      <c r="Z779" s="1"/>
    </row>
    <row r="780" spans="1:26" ht="14.25" customHeight="1">
      <c r="A780" s="20"/>
      <c r="B780" s="21"/>
      <c r="C780" s="21"/>
      <c r="D780" s="22"/>
      <c r="E780" s="21"/>
      <c r="F780" s="162" t="e" cm="1">
        <f t="array" ref="F780">_xlfn.IFS(D780="Tech Bachelor - Still to be hired",5700,D780="Master - Still to be hired",8000,D780="Master in Eng - Still to be hired",8700,D780="PhD - Still to be hired",10500,D780="Tech Bachelor",5700,D780="Master",8000,D780="Master in Eng",8700,D780="PhD",10500)</f>
        <v>#N/A</v>
      </c>
      <c r="G780" s="23"/>
      <c r="H780" s="24" t="e">
        <f>'Cost Input'!$F780*'Cost Input'!$G780</f>
        <v>#N/A</v>
      </c>
      <c r="I780" s="23"/>
      <c r="J780" s="24" t="e">
        <f>'Cost Input'!$F780*'Cost Input'!$I780</f>
        <v>#N/A</v>
      </c>
      <c r="K780" s="25">
        <f>'Cost Input'!$G780+'Cost Input'!$I780</f>
        <v>0</v>
      </c>
      <c r="L780" s="26" t="e">
        <f>'Cost Input'!$H780+'Cost Input'!$J780</f>
        <v>#N/A</v>
      </c>
      <c r="M780" s="27"/>
      <c r="N780" s="27"/>
      <c r="O780" s="28">
        <f>'Cost Input'!$M780+'Cost Input'!$N780</f>
        <v>0</v>
      </c>
      <c r="P780" s="29"/>
      <c r="Q780" s="29"/>
      <c r="R780" s="1"/>
      <c r="S780" s="1"/>
      <c r="T780" s="1"/>
      <c r="U780" s="1"/>
      <c r="V780" s="1"/>
      <c r="W780" s="1"/>
      <c r="X780" s="1"/>
      <c r="Y780" s="1"/>
      <c r="Z780" s="1"/>
    </row>
    <row r="781" spans="1:26" ht="14.25" customHeight="1">
      <c r="A781" s="20"/>
      <c r="B781" s="21"/>
      <c r="C781" s="21"/>
      <c r="D781" s="22"/>
      <c r="E781" s="21"/>
      <c r="F781" s="162" t="e" cm="1">
        <f t="array" ref="F781">_xlfn.IFS(D781="Tech Bachelor - Still to be hired",5700,D781="Master - Still to be hired",8000,D781="Master in Eng - Still to be hired",8700,D781="PhD - Still to be hired",10500,D781="Tech Bachelor",5700,D781="Master",8000,D781="Master in Eng",8700,D781="PhD",10500)</f>
        <v>#N/A</v>
      </c>
      <c r="G781" s="23"/>
      <c r="H781" s="24" t="e">
        <f>'Cost Input'!$F781*'Cost Input'!$G781</f>
        <v>#N/A</v>
      </c>
      <c r="I781" s="23"/>
      <c r="J781" s="24" t="e">
        <f>'Cost Input'!$F781*'Cost Input'!$I781</f>
        <v>#N/A</v>
      </c>
      <c r="K781" s="25">
        <f>'Cost Input'!$G781+'Cost Input'!$I781</f>
        <v>0</v>
      </c>
      <c r="L781" s="26" t="e">
        <f>'Cost Input'!$H781+'Cost Input'!$J781</f>
        <v>#N/A</v>
      </c>
      <c r="M781" s="27"/>
      <c r="N781" s="27"/>
      <c r="O781" s="28">
        <f>'Cost Input'!$M781+'Cost Input'!$N781</f>
        <v>0</v>
      </c>
      <c r="P781" s="29"/>
      <c r="Q781" s="29"/>
      <c r="R781" s="1"/>
      <c r="S781" s="1"/>
      <c r="T781" s="1"/>
      <c r="U781" s="1"/>
      <c r="V781" s="1"/>
      <c r="W781" s="1"/>
      <c r="X781" s="1"/>
      <c r="Y781" s="1"/>
      <c r="Z781" s="1"/>
    </row>
    <row r="782" spans="1:26" ht="14.25" customHeight="1">
      <c r="A782" s="20"/>
      <c r="B782" s="21"/>
      <c r="C782" s="21"/>
      <c r="D782" s="22"/>
      <c r="E782" s="21"/>
      <c r="F782" s="162" t="e" cm="1">
        <f t="array" ref="F782">_xlfn.IFS(D782="Tech Bachelor - Still to be hired",5700,D782="Master - Still to be hired",8000,D782="Master in Eng - Still to be hired",8700,D782="PhD - Still to be hired",10500,D782="Tech Bachelor",5700,D782="Master",8000,D782="Master in Eng",8700,D782="PhD",10500)</f>
        <v>#N/A</v>
      </c>
      <c r="G782" s="23"/>
      <c r="H782" s="24" t="e">
        <f>'Cost Input'!$F782*'Cost Input'!$G782</f>
        <v>#N/A</v>
      </c>
      <c r="I782" s="23"/>
      <c r="J782" s="24" t="e">
        <f>'Cost Input'!$F782*'Cost Input'!$I782</f>
        <v>#N/A</v>
      </c>
      <c r="K782" s="25">
        <f>'Cost Input'!$G782+'Cost Input'!$I782</f>
        <v>0</v>
      </c>
      <c r="L782" s="26" t="e">
        <f>'Cost Input'!$H782+'Cost Input'!$J782</f>
        <v>#N/A</v>
      </c>
      <c r="M782" s="27"/>
      <c r="N782" s="27"/>
      <c r="O782" s="28">
        <f>'Cost Input'!$M782+'Cost Input'!$N782</f>
        <v>0</v>
      </c>
      <c r="P782" s="29"/>
      <c r="Q782" s="29"/>
      <c r="R782" s="1"/>
      <c r="S782" s="1"/>
      <c r="T782" s="1"/>
      <c r="U782" s="1"/>
      <c r="V782" s="1"/>
      <c r="W782" s="1"/>
      <c r="X782" s="1"/>
      <c r="Y782" s="1"/>
      <c r="Z782" s="1"/>
    </row>
    <row r="783" spans="1:26" ht="14.25" customHeight="1">
      <c r="A783" s="20"/>
      <c r="B783" s="21"/>
      <c r="C783" s="21"/>
      <c r="D783" s="22"/>
      <c r="E783" s="21"/>
      <c r="F783" s="162" t="e" cm="1">
        <f t="array" ref="F783">_xlfn.IFS(D783="Tech Bachelor - Still to be hired",5700,D783="Master - Still to be hired",8000,D783="Master in Eng - Still to be hired",8700,D783="PhD - Still to be hired",10500,D783="Tech Bachelor",5700,D783="Master",8000,D783="Master in Eng",8700,D783="PhD",10500)</f>
        <v>#N/A</v>
      </c>
      <c r="G783" s="23"/>
      <c r="H783" s="24" t="e">
        <f>'Cost Input'!$F783*'Cost Input'!$G783</f>
        <v>#N/A</v>
      </c>
      <c r="I783" s="23"/>
      <c r="J783" s="24" t="e">
        <f>'Cost Input'!$F783*'Cost Input'!$I783</f>
        <v>#N/A</v>
      </c>
      <c r="K783" s="25">
        <f>'Cost Input'!$G783+'Cost Input'!$I783</f>
        <v>0</v>
      </c>
      <c r="L783" s="26" t="e">
        <f>'Cost Input'!$H783+'Cost Input'!$J783</f>
        <v>#N/A</v>
      </c>
      <c r="M783" s="27"/>
      <c r="N783" s="27"/>
      <c r="O783" s="28">
        <f>'Cost Input'!$M783+'Cost Input'!$N783</f>
        <v>0</v>
      </c>
      <c r="P783" s="29"/>
      <c r="Q783" s="29"/>
      <c r="R783" s="1"/>
      <c r="S783" s="1"/>
      <c r="T783" s="1"/>
      <c r="U783" s="1"/>
      <c r="V783" s="1"/>
      <c r="W783" s="1"/>
      <c r="X783" s="1"/>
      <c r="Y783" s="1"/>
      <c r="Z783" s="1"/>
    </row>
    <row r="784" spans="1:26" ht="14.25" customHeight="1">
      <c r="A784" s="20"/>
      <c r="B784" s="21"/>
      <c r="C784" s="21"/>
      <c r="D784" s="22"/>
      <c r="E784" s="21"/>
      <c r="F784" s="162" t="e" cm="1">
        <f t="array" ref="F784">_xlfn.IFS(D784="Tech Bachelor - Still to be hired",5700,D784="Master - Still to be hired",8000,D784="Master in Eng - Still to be hired",8700,D784="PhD - Still to be hired",10500,D784="Tech Bachelor",5700,D784="Master",8000,D784="Master in Eng",8700,D784="PhD",10500)</f>
        <v>#N/A</v>
      </c>
      <c r="G784" s="23"/>
      <c r="H784" s="24" t="e">
        <f>'Cost Input'!$F784*'Cost Input'!$G784</f>
        <v>#N/A</v>
      </c>
      <c r="I784" s="23"/>
      <c r="J784" s="24" t="e">
        <f>'Cost Input'!$F784*'Cost Input'!$I784</f>
        <v>#N/A</v>
      </c>
      <c r="K784" s="25">
        <f>'Cost Input'!$G784+'Cost Input'!$I784</f>
        <v>0</v>
      </c>
      <c r="L784" s="26" t="e">
        <f>'Cost Input'!$H784+'Cost Input'!$J784</f>
        <v>#N/A</v>
      </c>
      <c r="M784" s="27"/>
      <c r="N784" s="27"/>
      <c r="O784" s="28">
        <f>'Cost Input'!$M784+'Cost Input'!$N784</f>
        <v>0</v>
      </c>
      <c r="P784" s="29"/>
      <c r="Q784" s="29"/>
      <c r="R784" s="1"/>
      <c r="S784" s="1"/>
      <c r="T784" s="1"/>
      <c r="U784" s="1"/>
      <c r="V784" s="1"/>
      <c r="W784" s="1"/>
      <c r="X784" s="1"/>
      <c r="Y784" s="1"/>
      <c r="Z784" s="1"/>
    </row>
    <row r="785" spans="1:26" ht="14.25" customHeight="1">
      <c r="A785" s="20"/>
      <c r="B785" s="21"/>
      <c r="C785" s="21"/>
      <c r="D785" s="22"/>
      <c r="E785" s="21"/>
      <c r="F785" s="162" t="e" cm="1">
        <f t="array" ref="F785">_xlfn.IFS(D785="Tech Bachelor - Still to be hired",5700,D785="Master - Still to be hired",8000,D785="Master in Eng - Still to be hired",8700,D785="PhD - Still to be hired",10500,D785="Tech Bachelor",5700,D785="Master",8000,D785="Master in Eng",8700,D785="PhD",10500)</f>
        <v>#N/A</v>
      </c>
      <c r="G785" s="23"/>
      <c r="H785" s="24" t="e">
        <f>'Cost Input'!$F785*'Cost Input'!$G785</f>
        <v>#N/A</v>
      </c>
      <c r="I785" s="23"/>
      <c r="J785" s="24" t="e">
        <f>'Cost Input'!$F785*'Cost Input'!$I785</f>
        <v>#N/A</v>
      </c>
      <c r="K785" s="25">
        <f>'Cost Input'!$G785+'Cost Input'!$I785</f>
        <v>0</v>
      </c>
      <c r="L785" s="26" t="e">
        <f>'Cost Input'!$H785+'Cost Input'!$J785</f>
        <v>#N/A</v>
      </c>
      <c r="M785" s="27"/>
      <c r="N785" s="27"/>
      <c r="O785" s="28">
        <f>'Cost Input'!$M785+'Cost Input'!$N785</f>
        <v>0</v>
      </c>
      <c r="P785" s="29"/>
      <c r="Q785" s="29"/>
      <c r="R785" s="1"/>
      <c r="S785" s="1"/>
      <c r="T785" s="1"/>
      <c r="U785" s="1"/>
      <c r="V785" s="1"/>
      <c r="W785" s="1"/>
      <c r="X785" s="1"/>
      <c r="Y785" s="1"/>
      <c r="Z785" s="1"/>
    </row>
    <row r="786" spans="1:26" ht="14.25" customHeight="1">
      <c r="A786" s="20"/>
      <c r="B786" s="21"/>
      <c r="C786" s="21"/>
      <c r="D786" s="22"/>
      <c r="E786" s="21"/>
      <c r="F786" s="162" t="e" cm="1">
        <f t="array" ref="F786">_xlfn.IFS(D786="Tech Bachelor - Still to be hired",5700,D786="Master - Still to be hired",8000,D786="Master in Eng - Still to be hired",8700,D786="PhD - Still to be hired",10500,D786="Tech Bachelor",5700,D786="Master",8000,D786="Master in Eng",8700,D786="PhD",10500)</f>
        <v>#N/A</v>
      </c>
      <c r="G786" s="23"/>
      <c r="H786" s="24" t="e">
        <f>'Cost Input'!$F786*'Cost Input'!$G786</f>
        <v>#N/A</v>
      </c>
      <c r="I786" s="23"/>
      <c r="J786" s="24" t="e">
        <f>'Cost Input'!$F786*'Cost Input'!$I786</f>
        <v>#N/A</v>
      </c>
      <c r="K786" s="25">
        <f>'Cost Input'!$G786+'Cost Input'!$I786</f>
        <v>0</v>
      </c>
      <c r="L786" s="26" t="e">
        <f>'Cost Input'!$H786+'Cost Input'!$J786</f>
        <v>#N/A</v>
      </c>
      <c r="M786" s="27"/>
      <c r="N786" s="27"/>
      <c r="O786" s="28">
        <f>'Cost Input'!$M786+'Cost Input'!$N786</f>
        <v>0</v>
      </c>
      <c r="P786" s="29"/>
      <c r="Q786" s="29"/>
      <c r="R786" s="1"/>
      <c r="S786" s="1"/>
      <c r="T786" s="1"/>
      <c r="U786" s="1"/>
      <c r="V786" s="1"/>
      <c r="W786" s="1"/>
      <c r="X786" s="1"/>
      <c r="Y786" s="1"/>
      <c r="Z786" s="1"/>
    </row>
    <row r="787" spans="1:26" ht="14.25" customHeight="1">
      <c r="A787" s="20"/>
      <c r="B787" s="21"/>
      <c r="C787" s="21"/>
      <c r="D787" s="22"/>
      <c r="E787" s="21"/>
      <c r="F787" s="162" t="e" cm="1">
        <f t="array" ref="F787">_xlfn.IFS(D787="Tech Bachelor - Still to be hired",5700,D787="Master - Still to be hired",8000,D787="Master in Eng - Still to be hired",8700,D787="PhD - Still to be hired",10500,D787="Tech Bachelor",5700,D787="Master",8000,D787="Master in Eng",8700,D787="PhD",10500)</f>
        <v>#N/A</v>
      </c>
      <c r="G787" s="23"/>
      <c r="H787" s="24" t="e">
        <f>'Cost Input'!$F787*'Cost Input'!$G787</f>
        <v>#N/A</v>
      </c>
      <c r="I787" s="23"/>
      <c r="J787" s="24" t="e">
        <f>'Cost Input'!$F787*'Cost Input'!$I787</f>
        <v>#N/A</v>
      </c>
      <c r="K787" s="25">
        <f>'Cost Input'!$G787+'Cost Input'!$I787</f>
        <v>0</v>
      </c>
      <c r="L787" s="26" t="e">
        <f>'Cost Input'!$H787+'Cost Input'!$J787</f>
        <v>#N/A</v>
      </c>
      <c r="M787" s="27"/>
      <c r="N787" s="27"/>
      <c r="O787" s="28">
        <f>'Cost Input'!$M787+'Cost Input'!$N787</f>
        <v>0</v>
      </c>
      <c r="P787" s="29"/>
      <c r="Q787" s="29"/>
      <c r="R787" s="1"/>
      <c r="S787" s="1"/>
      <c r="T787" s="1"/>
      <c r="U787" s="1"/>
      <c r="V787" s="1"/>
      <c r="W787" s="1"/>
      <c r="X787" s="1"/>
      <c r="Y787" s="1"/>
      <c r="Z787" s="1"/>
    </row>
    <row r="788" spans="1:26" ht="14.25" customHeight="1">
      <c r="A788" s="20"/>
      <c r="B788" s="21"/>
      <c r="C788" s="21"/>
      <c r="D788" s="22"/>
      <c r="E788" s="21"/>
      <c r="F788" s="162" t="e" cm="1">
        <f t="array" ref="F788">_xlfn.IFS(D788="Tech Bachelor - Still to be hired",5700,D788="Master - Still to be hired",8000,D788="Master in Eng - Still to be hired",8700,D788="PhD - Still to be hired",10500,D788="Tech Bachelor",5700,D788="Master",8000,D788="Master in Eng",8700,D788="PhD",10500)</f>
        <v>#N/A</v>
      </c>
      <c r="G788" s="23"/>
      <c r="H788" s="24" t="e">
        <f>'Cost Input'!$F788*'Cost Input'!$G788</f>
        <v>#N/A</v>
      </c>
      <c r="I788" s="23"/>
      <c r="J788" s="24" t="e">
        <f>'Cost Input'!$F788*'Cost Input'!$I788</f>
        <v>#N/A</v>
      </c>
      <c r="K788" s="25">
        <f>'Cost Input'!$G788+'Cost Input'!$I788</f>
        <v>0</v>
      </c>
      <c r="L788" s="26" t="e">
        <f>'Cost Input'!$H788+'Cost Input'!$J788</f>
        <v>#N/A</v>
      </c>
      <c r="M788" s="27"/>
      <c r="N788" s="27"/>
      <c r="O788" s="28">
        <f>'Cost Input'!$M788+'Cost Input'!$N788</f>
        <v>0</v>
      </c>
      <c r="P788" s="29"/>
      <c r="Q788" s="29"/>
      <c r="R788" s="1"/>
      <c r="S788" s="1"/>
      <c r="T788" s="1"/>
      <c r="U788" s="1"/>
      <c r="V788" s="1"/>
      <c r="W788" s="1"/>
      <c r="X788" s="1"/>
      <c r="Y788" s="1"/>
      <c r="Z788" s="1"/>
    </row>
    <row r="789" spans="1:26" ht="14.25" customHeight="1">
      <c r="A789" s="20"/>
      <c r="B789" s="21"/>
      <c r="C789" s="21"/>
      <c r="D789" s="22"/>
      <c r="E789" s="21"/>
      <c r="F789" s="162" t="e" cm="1">
        <f t="array" ref="F789">_xlfn.IFS(D789="Tech Bachelor - Still to be hired",5700,D789="Master - Still to be hired",8000,D789="Master in Eng - Still to be hired",8700,D789="PhD - Still to be hired",10500,D789="Tech Bachelor",5700,D789="Master",8000,D789="Master in Eng",8700,D789="PhD",10500)</f>
        <v>#N/A</v>
      </c>
      <c r="G789" s="23"/>
      <c r="H789" s="24" t="e">
        <f>'Cost Input'!$F789*'Cost Input'!$G789</f>
        <v>#N/A</v>
      </c>
      <c r="I789" s="23"/>
      <c r="J789" s="24" t="e">
        <f>'Cost Input'!$F789*'Cost Input'!$I789</f>
        <v>#N/A</v>
      </c>
      <c r="K789" s="25">
        <f>'Cost Input'!$G789+'Cost Input'!$I789</f>
        <v>0</v>
      </c>
      <c r="L789" s="26" t="e">
        <f>'Cost Input'!$H789+'Cost Input'!$J789</f>
        <v>#N/A</v>
      </c>
      <c r="M789" s="27"/>
      <c r="N789" s="27"/>
      <c r="O789" s="28">
        <f>'Cost Input'!$M789+'Cost Input'!$N789</f>
        <v>0</v>
      </c>
      <c r="P789" s="29"/>
      <c r="Q789" s="29"/>
      <c r="R789" s="1"/>
      <c r="S789" s="1"/>
      <c r="T789" s="1"/>
      <c r="U789" s="1"/>
      <c r="V789" s="1"/>
      <c r="W789" s="1"/>
      <c r="X789" s="1"/>
      <c r="Y789" s="1"/>
      <c r="Z789" s="1"/>
    </row>
    <row r="790" spans="1:26" ht="14.25" customHeight="1">
      <c r="A790" s="20"/>
      <c r="B790" s="21"/>
      <c r="C790" s="21"/>
      <c r="D790" s="22"/>
      <c r="E790" s="21"/>
      <c r="F790" s="162" t="e" cm="1">
        <f t="array" ref="F790">_xlfn.IFS(D790="Tech Bachelor - Still to be hired",5700,D790="Master - Still to be hired",8000,D790="Master in Eng - Still to be hired",8700,D790="PhD - Still to be hired",10500,D790="Tech Bachelor",5700,D790="Master",8000,D790="Master in Eng",8700,D790="PhD",10500)</f>
        <v>#N/A</v>
      </c>
      <c r="G790" s="23"/>
      <c r="H790" s="24" t="e">
        <f>'Cost Input'!$F790*'Cost Input'!$G790</f>
        <v>#N/A</v>
      </c>
      <c r="I790" s="23"/>
      <c r="J790" s="24" t="e">
        <f>'Cost Input'!$F790*'Cost Input'!$I790</f>
        <v>#N/A</v>
      </c>
      <c r="K790" s="25">
        <f>'Cost Input'!$G790+'Cost Input'!$I790</f>
        <v>0</v>
      </c>
      <c r="L790" s="26" t="e">
        <f>'Cost Input'!$H790+'Cost Input'!$J790</f>
        <v>#N/A</v>
      </c>
      <c r="M790" s="27"/>
      <c r="N790" s="27"/>
      <c r="O790" s="28">
        <f>'Cost Input'!$M790+'Cost Input'!$N790</f>
        <v>0</v>
      </c>
      <c r="P790" s="29"/>
      <c r="Q790" s="29"/>
      <c r="R790" s="1"/>
      <c r="S790" s="1"/>
      <c r="T790" s="1"/>
      <c r="U790" s="1"/>
      <c r="V790" s="1"/>
      <c r="W790" s="1"/>
      <c r="X790" s="1"/>
      <c r="Y790" s="1"/>
      <c r="Z790" s="1"/>
    </row>
    <row r="791" spans="1:26" ht="14.25" customHeight="1">
      <c r="A791" s="20"/>
      <c r="B791" s="21"/>
      <c r="C791" s="21"/>
      <c r="D791" s="22"/>
      <c r="E791" s="21"/>
      <c r="F791" s="162" t="e" cm="1">
        <f t="array" ref="F791">_xlfn.IFS(D791="Tech Bachelor - Still to be hired",5700,D791="Master - Still to be hired",8000,D791="Master in Eng - Still to be hired",8700,D791="PhD - Still to be hired",10500,D791="Tech Bachelor",5700,D791="Master",8000,D791="Master in Eng",8700,D791="PhD",10500)</f>
        <v>#N/A</v>
      </c>
      <c r="G791" s="23"/>
      <c r="H791" s="24" t="e">
        <f>'Cost Input'!$F791*'Cost Input'!$G791</f>
        <v>#N/A</v>
      </c>
      <c r="I791" s="23"/>
      <c r="J791" s="24" t="e">
        <f>'Cost Input'!$F791*'Cost Input'!$I791</f>
        <v>#N/A</v>
      </c>
      <c r="K791" s="25">
        <f>'Cost Input'!$G791+'Cost Input'!$I791</f>
        <v>0</v>
      </c>
      <c r="L791" s="26" t="e">
        <f>'Cost Input'!$H791+'Cost Input'!$J791</f>
        <v>#N/A</v>
      </c>
      <c r="M791" s="27"/>
      <c r="N791" s="27"/>
      <c r="O791" s="28">
        <f>'Cost Input'!$M791+'Cost Input'!$N791</f>
        <v>0</v>
      </c>
      <c r="P791" s="29"/>
      <c r="Q791" s="29"/>
      <c r="R791" s="1"/>
      <c r="S791" s="1"/>
      <c r="T791" s="1"/>
      <c r="U791" s="1"/>
      <c r="V791" s="1"/>
      <c r="W791" s="1"/>
      <c r="X791" s="1"/>
      <c r="Y791" s="1"/>
      <c r="Z791" s="1"/>
    </row>
    <row r="792" spans="1:26" ht="14.25" customHeight="1">
      <c r="A792" s="20"/>
      <c r="B792" s="21"/>
      <c r="C792" s="21"/>
      <c r="D792" s="22"/>
      <c r="E792" s="21"/>
      <c r="F792" s="162" t="e" cm="1">
        <f t="array" ref="F792">_xlfn.IFS(D792="Tech Bachelor - Still to be hired",5700,D792="Master - Still to be hired",8000,D792="Master in Eng - Still to be hired",8700,D792="PhD - Still to be hired",10500,D792="Tech Bachelor",5700,D792="Master",8000,D792="Master in Eng",8700,D792="PhD",10500)</f>
        <v>#N/A</v>
      </c>
      <c r="G792" s="23"/>
      <c r="H792" s="24" t="e">
        <f>'Cost Input'!$F792*'Cost Input'!$G792</f>
        <v>#N/A</v>
      </c>
      <c r="I792" s="23"/>
      <c r="J792" s="24" t="e">
        <f>'Cost Input'!$F792*'Cost Input'!$I792</f>
        <v>#N/A</v>
      </c>
      <c r="K792" s="25">
        <f>'Cost Input'!$G792+'Cost Input'!$I792</f>
        <v>0</v>
      </c>
      <c r="L792" s="26" t="e">
        <f>'Cost Input'!$H792+'Cost Input'!$J792</f>
        <v>#N/A</v>
      </c>
      <c r="M792" s="27"/>
      <c r="N792" s="27"/>
      <c r="O792" s="28">
        <f>'Cost Input'!$M792+'Cost Input'!$N792</f>
        <v>0</v>
      </c>
      <c r="P792" s="29"/>
      <c r="Q792" s="29"/>
      <c r="R792" s="1"/>
      <c r="S792" s="1"/>
      <c r="T792" s="1"/>
      <c r="U792" s="1"/>
      <c r="V792" s="1"/>
      <c r="W792" s="1"/>
      <c r="X792" s="1"/>
      <c r="Y792" s="1"/>
      <c r="Z792" s="1"/>
    </row>
    <row r="793" spans="1:26" ht="14.25" customHeight="1">
      <c r="A793" s="20"/>
      <c r="B793" s="21"/>
      <c r="C793" s="21"/>
      <c r="D793" s="22"/>
      <c r="E793" s="21"/>
      <c r="F793" s="162" t="e" cm="1">
        <f t="array" ref="F793">_xlfn.IFS(D793="Tech Bachelor - Still to be hired",5700,D793="Master - Still to be hired",8000,D793="Master in Eng - Still to be hired",8700,D793="PhD - Still to be hired",10500,D793="Tech Bachelor",5700,D793="Master",8000,D793="Master in Eng",8700,D793="PhD",10500)</f>
        <v>#N/A</v>
      </c>
      <c r="G793" s="23"/>
      <c r="H793" s="24" t="e">
        <f>'Cost Input'!$F793*'Cost Input'!$G793</f>
        <v>#N/A</v>
      </c>
      <c r="I793" s="23"/>
      <c r="J793" s="24" t="e">
        <f>'Cost Input'!$F793*'Cost Input'!$I793</f>
        <v>#N/A</v>
      </c>
      <c r="K793" s="25">
        <f>'Cost Input'!$G793+'Cost Input'!$I793</f>
        <v>0</v>
      </c>
      <c r="L793" s="26" t="e">
        <f>'Cost Input'!$H793+'Cost Input'!$J793</f>
        <v>#N/A</v>
      </c>
      <c r="M793" s="27"/>
      <c r="N793" s="27"/>
      <c r="O793" s="28">
        <f>'Cost Input'!$M793+'Cost Input'!$N793</f>
        <v>0</v>
      </c>
      <c r="P793" s="29"/>
      <c r="Q793" s="29"/>
      <c r="R793" s="1"/>
      <c r="S793" s="1"/>
      <c r="T793" s="1"/>
      <c r="U793" s="1"/>
      <c r="V793" s="1"/>
      <c r="W793" s="1"/>
      <c r="X793" s="1"/>
      <c r="Y793" s="1"/>
      <c r="Z793" s="1"/>
    </row>
    <row r="794" spans="1:26" ht="14.25" customHeight="1">
      <c r="A794" s="20"/>
      <c r="B794" s="21"/>
      <c r="C794" s="21"/>
      <c r="D794" s="22"/>
      <c r="E794" s="21"/>
      <c r="F794" s="162" t="e" cm="1">
        <f t="array" ref="F794">_xlfn.IFS(D794="Tech Bachelor - Still to be hired",5700,D794="Master - Still to be hired",8000,D794="Master in Eng - Still to be hired",8700,D794="PhD - Still to be hired",10500,D794="Tech Bachelor",5700,D794="Master",8000,D794="Master in Eng",8700,D794="PhD",10500)</f>
        <v>#N/A</v>
      </c>
      <c r="G794" s="23"/>
      <c r="H794" s="24" t="e">
        <f>'Cost Input'!$F794*'Cost Input'!$G794</f>
        <v>#N/A</v>
      </c>
      <c r="I794" s="23"/>
      <c r="J794" s="24" t="e">
        <f>'Cost Input'!$F794*'Cost Input'!$I794</f>
        <v>#N/A</v>
      </c>
      <c r="K794" s="25">
        <f>'Cost Input'!$G794+'Cost Input'!$I794</f>
        <v>0</v>
      </c>
      <c r="L794" s="26" t="e">
        <f>'Cost Input'!$H794+'Cost Input'!$J794</f>
        <v>#N/A</v>
      </c>
      <c r="M794" s="27"/>
      <c r="N794" s="27"/>
      <c r="O794" s="28">
        <f>'Cost Input'!$M794+'Cost Input'!$N794</f>
        <v>0</v>
      </c>
      <c r="P794" s="29"/>
      <c r="Q794" s="29"/>
      <c r="R794" s="1"/>
      <c r="S794" s="1"/>
      <c r="T794" s="1"/>
      <c r="U794" s="1"/>
      <c r="V794" s="1"/>
      <c r="W794" s="1"/>
      <c r="X794" s="1"/>
      <c r="Y794" s="1"/>
      <c r="Z794" s="1"/>
    </row>
    <row r="795" spans="1:26" ht="14.25" customHeight="1">
      <c r="A795" s="20"/>
      <c r="B795" s="21"/>
      <c r="C795" s="21"/>
      <c r="D795" s="22"/>
      <c r="E795" s="21"/>
      <c r="F795" s="162" t="e" cm="1">
        <f t="array" ref="F795">_xlfn.IFS(D795="Tech Bachelor - Still to be hired",5700,D795="Master - Still to be hired",8000,D795="Master in Eng - Still to be hired",8700,D795="PhD - Still to be hired",10500,D795="Tech Bachelor",5700,D795="Master",8000,D795="Master in Eng",8700,D795="PhD",10500)</f>
        <v>#N/A</v>
      </c>
      <c r="G795" s="23"/>
      <c r="H795" s="24" t="e">
        <f>'Cost Input'!$F795*'Cost Input'!$G795</f>
        <v>#N/A</v>
      </c>
      <c r="I795" s="23"/>
      <c r="J795" s="24" t="e">
        <f>'Cost Input'!$F795*'Cost Input'!$I795</f>
        <v>#N/A</v>
      </c>
      <c r="K795" s="25">
        <f>'Cost Input'!$G795+'Cost Input'!$I795</f>
        <v>0</v>
      </c>
      <c r="L795" s="26" t="e">
        <f>'Cost Input'!$H795+'Cost Input'!$J795</f>
        <v>#N/A</v>
      </c>
      <c r="M795" s="27"/>
      <c r="N795" s="27"/>
      <c r="O795" s="28">
        <f>'Cost Input'!$M795+'Cost Input'!$N795</f>
        <v>0</v>
      </c>
      <c r="P795" s="29"/>
      <c r="Q795" s="29"/>
      <c r="R795" s="1"/>
      <c r="S795" s="1"/>
      <c r="T795" s="1"/>
      <c r="U795" s="1"/>
      <c r="V795" s="1"/>
      <c r="W795" s="1"/>
      <c r="X795" s="1"/>
      <c r="Y795" s="1"/>
      <c r="Z795" s="1"/>
    </row>
    <row r="796" spans="1:26" ht="14.25" customHeight="1">
      <c r="A796" s="20"/>
      <c r="B796" s="21"/>
      <c r="C796" s="21"/>
      <c r="D796" s="22"/>
      <c r="E796" s="21"/>
      <c r="F796" s="162" t="e" cm="1">
        <f t="array" ref="F796">_xlfn.IFS(D796="Tech Bachelor - Still to be hired",5700,D796="Master - Still to be hired",8000,D796="Master in Eng - Still to be hired",8700,D796="PhD - Still to be hired",10500,D796="Tech Bachelor",5700,D796="Master",8000,D796="Master in Eng",8700,D796="PhD",10500)</f>
        <v>#N/A</v>
      </c>
      <c r="G796" s="23"/>
      <c r="H796" s="24" t="e">
        <f>'Cost Input'!$F796*'Cost Input'!$G796</f>
        <v>#N/A</v>
      </c>
      <c r="I796" s="23"/>
      <c r="J796" s="24" t="e">
        <f>'Cost Input'!$F796*'Cost Input'!$I796</f>
        <v>#N/A</v>
      </c>
      <c r="K796" s="25">
        <f>'Cost Input'!$G796+'Cost Input'!$I796</f>
        <v>0</v>
      </c>
      <c r="L796" s="26" t="e">
        <f>'Cost Input'!$H796+'Cost Input'!$J796</f>
        <v>#N/A</v>
      </c>
      <c r="M796" s="27"/>
      <c r="N796" s="27"/>
      <c r="O796" s="28">
        <f>'Cost Input'!$M796+'Cost Input'!$N796</f>
        <v>0</v>
      </c>
      <c r="P796" s="29"/>
      <c r="Q796" s="29"/>
      <c r="R796" s="1"/>
      <c r="S796" s="1"/>
      <c r="T796" s="1"/>
      <c r="U796" s="1"/>
      <c r="V796" s="1"/>
      <c r="W796" s="1"/>
      <c r="X796" s="1"/>
      <c r="Y796" s="1"/>
      <c r="Z796" s="1"/>
    </row>
    <row r="797" spans="1:26" ht="14.25" customHeight="1">
      <c r="A797" s="20"/>
      <c r="B797" s="21"/>
      <c r="C797" s="21"/>
      <c r="D797" s="22"/>
      <c r="E797" s="21"/>
      <c r="F797" s="162" t="e" cm="1">
        <f t="array" ref="F797">_xlfn.IFS(D797="Tech Bachelor - Still to be hired",5700,D797="Master - Still to be hired",8000,D797="Master in Eng - Still to be hired",8700,D797="PhD - Still to be hired",10500,D797="Tech Bachelor",5700,D797="Master",8000,D797="Master in Eng",8700,D797="PhD",10500)</f>
        <v>#N/A</v>
      </c>
      <c r="G797" s="23"/>
      <c r="H797" s="24" t="e">
        <f>'Cost Input'!$F797*'Cost Input'!$G797</f>
        <v>#N/A</v>
      </c>
      <c r="I797" s="23"/>
      <c r="J797" s="24" t="e">
        <f>'Cost Input'!$F797*'Cost Input'!$I797</f>
        <v>#N/A</v>
      </c>
      <c r="K797" s="25">
        <f>'Cost Input'!$G797+'Cost Input'!$I797</f>
        <v>0</v>
      </c>
      <c r="L797" s="26" t="e">
        <f>'Cost Input'!$H797+'Cost Input'!$J797</f>
        <v>#N/A</v>
      </c>
      <c r="M797" s="27"/>
      <c r="N797" s="27"/>
      <c r="O797" s="28">
        <f>'Cost Input'!$M797+'Cost Input'!$N797</f>
        <v>0</v>
      </c>
      <c r="P797" s="29"/>
      <c r="Q797" s="29"/>
      <c r="R797" s="1"/>
      <c r="S797" s="1"/>
      <c r="T797" s="1"/>
      <c r="U797" s="1"/>
      <c r="V797" s="1"/>
      <c r="W797" s="1"/>
      <c r="X797" s="1"/>
      <c r="Y797" s="1"/>
      <c r="Z797" s="1"/>
    </row>
    <row r="798" spans="1:26" ht="14.25" customHeight="1">
      <c r="A798" s="20"/>
      <c r="B798" s="21"/>
      <c r="C798" s="21"/>
      <c r="D798" s="22"/>
      <c r="E798" s="21"/>
      <c r="F798" s="162" t="e" cm="1">
        <f t="array" ref="F798">_xlfn.IFS(D798="Tech Bachelor - Still to be hired",5700,D798="Master - Still to be hired",8000,D798="Master in Eng - Still to be hired",8700,D798="PhD - Still to be hired",10500,D798="Tech Bachelor",5700,D798="Master",8000,D798="Master in Eng",8700,D798="PhD",10500)</f>
        <v>#N/A</v>
      </c>
      <c r="G798" s="23"/>
      <c r="H798" s="24" t="e">
        <f>'Cost Input'!$F798*'Cost Input'!$G798</f>
        <v>#N/A</v>
      </c>
      <c r="I798" s="23"/>
      <c r="J798" s="24" t="e">
        <f>'Cost Input'!$F798*'Cost Input'!$I798</f>
        <v>#N/A</v>
      </c>
      <c r="K798" s="25">
        <f>'Cost Input'!$G798+'Cost Input'!$I798</f>
        <v>0</v>
      </c>
      <c r="L798" s="26" t="e">
        <f>'Cost Input'!$H798+'Cost Input'!$J798</f>
        <v>#N/A</v>
      </c>
      <c r="M798" s="27"/>
      <c r="N798" s="27"/>
      <c r="O798" s="28">
        <f>'Cost Input'!$M798+'Cost Input'!$N798</f>
        <v>0</v>
      </c>
      <c r="P798" s="29"/>
      <c r="Q798" s="29"/>
      <c r="R798" s="1"/>
      <c r="S798" s="1"/>
      <c r="T798" s="1"/>
      <c r="U798" s="1"/>
      <c r="V798" s="1"/>
      <c r="W798" s="1"/>
      <c r="X798" s="1"/>
      <c r="Y798" s="1"/>
      <c r="Z798" s="1"/>
    </row>
    <row r="799" spans="1:26" ht="14.25" customHeight="1">
      <c r="A799" s="20"/>
      <c r="B799" s="21"/>
      <c r="C799" s="21"/>
      <c r="D799" s="22"/>
      <c r="E799" s="21"/>
      <c r="F799" s="162" t="e" cm="1">
        <f t="array" ref="F799">_xlfn.IFS(D799="Tech Bachelor - Still to be hired",5700,D799="Master - Still to be hired",8000,D799="Master in Eng - Still to be hired",8700,D799="PhD - Still to be hired",10500,D799="Tech Bachelor",5700,D799="Master",8000,D799="Master in Eng",8700,D799="PhD",10500)</f>
        <v>#N/A</v>
      </c>
      <c r="G799" s="23"/>
      <c r="H799" s="24" t="e">
        <f>'Cost Input'!$F799*'Cost Input'!$G799</f>
        <v>#N/A</v>
      </c>
      <c r="I799" s="23"/>
      <c r="J799" s="24" t="e">
        <f>'Cost Input'!$F799*'Cost Input'!$I799</f>
        <v>#N/A</v>
      </c>
      <c r="K799" s="25">
        <f>'Cost Input'!$G799+'Cost Input'!$I799</f>
        <v>0</v>
      </c>
      <c r="L799" s="26" t="e">
        <f>'Cost Input'!$H799+'Cost Input'!$J799</f>
        <v>#N/A</v>
      </c>
      <c r="M799" s="27"/>
      <c r="N799" s="27"/>
      <c r="O799" s="28">
        <f>'Cost Input'!$M799+'Cost Input'!$N799</f>
        <v>0</v>
      </c>
      <c r="P799" s="29"/>
      <c r="Q799" s="29"/>
      <c r="R799" s="1"/>
      <c r="S799" s="1"/>
      <c r="T799" s="1"/>
      <c r="U799" s="1"/>
      <c r="V799" s="1"/>
      <c r="W799" s="1"/>
      <c r="X799" s="1"/>
      <c r="Y799" s="1"/>
      <c r="Z799" s="1"/>
    </row>
    <row r="800" spans="1:26" ht="14.25" customHeight="1">
      <c r="A800" s="20"/>
      <c r="B800" s="21"/>
      <c r="C800" s="21"/>
      <c r="D800" s="22"/>
      <c r="E800" s="21"/>
      <c r="F800" s="162" t="e" cm="1">
        <f t="array" ref="F800">_xlfn.IFS(D800="Tech Bachelor - Still to be hired",5700,D800="Master - Still to be hired",8000,D800="Master in Eng - Still to be hired",8700,D800="PhD - Still to be hired",10500,D800="Tech Bachelor",5700,D800="Master",8000,D800="Master in Eng",8700,D800="PhD",10500)</f>
        <v>#N/A</v>
      </c>
      <c r="G800" s="23"/>
      <c r="H800" s="24" t="e">
        <f>'Cost Input'!$F800*'Cost Input'!$G800</f>
        <v>#N/A</v>
      </c>
      <c r="I800" s="23"/>
      <c r="J800" s="24" t="e">
        <f>'Cost Input'!$F800*'Cost Input'!$I800</f>
        <v>#N/A</v>
      </c>
      <c r="K800" s="25">
        <f>'Cost Input'!$G800+'Cost Input'!$I800</f>
        <v>0</v>
      </c>
      <c r="L800" s="26" t="e">
        <f>'Cost Input'!$H800+'Cost Input'!$J800</f>
        <v>#N/A</v>
      </c>
      <c r="M800" s="27"/>
      <c r="N800" s="27"/>
      <c r="O800" s="28">
        <f>'Cost Input'!$M800+'Cost Input'!$N800</f>
        <v>0</v>
      </c>
      <c r="P800" s="29"/>
      <c r="Q800" s="29"/>
      <c r="R800" s="1"/>
      <c r="S800" s="1"/>
      <c r="T800" s="1"/>
      <c r="U800" s="1"/>
      <c r="V800" s="1"/>
      <c r="W800" s="1"/>
      <c r="X800" s="1"/>
      <c r="Y800" s="1"/>
      <c r="Z800" s="1"/>
    </row>
    <row r="801" spans="1:26" ht="14.25" customHeight="1">
      <c r="A801" s="20"/>
      <c r="B801" s="21"/>
      <c r="C801" s="21"/>
      <c r="D801" s="22"/>
      <c r="E801" s="21"/>
      <c r="F801" s="162" t="e" cm="1">
        <f t="array" ref="F801">_xlfn.IFS(D801="Tech Bachelor - Still to be hired",5700,D801="Master - Still to be hired",8000,D801="Master in Eng - Still to be hired",8700,D801="PhD - Still to be hired",10500,D801="Tech Bachelor",5700,D801="Master",8000,D801="Master in Eng",8700,D801="PhD",10500)</f>
        <v>#N/A</v>
      </c>
      <c r="G801" s="23"/>
      <c r="H801" s="24" t="e">
        <f>'Cost Input'!$F801*'Cost Input'!$G801</f>
        <v>#N/A</v>
      </c>
      <c r="I801" s="23"/>
      <c r="J801" s="24" t="e">
        <f>'Cost Input'!$F801*'Cost Input'!$I801</f>
        <v>#N/A</v>
      </c>
      <c r="K801" s="25">
        <f>'Cost Input'!$G801+'Cost Input'!$I801</f>
        <v>0</v>
      </c>
      <c r="L801" s="26" t="e">
        <f>'Cost Input'!$H801+'Cost Input'!$J801</f>
        <v>#N/A</v>
      </c>
      <c r="M801" s="27"/>
      <c r="N801" s="27"/>
      <c r="O801" s="28">
        <f>'Cost Input'!$M801+'Cost Input'!$N801</f>
        <v>0</v>
      </c>
      <c r="P801" s="29"/>
      <c r="Q801" s="29"/>
      <c r="R801" s="1"/>
      <c r="S801" s="1"/>
      <c r="T801" s="1"/>
      <c r="U801" s="1"/>
      <c r="V801" s="1"/>
      <c r="W801" s="1"/>
      <c r="X801" s="1"/>
      <c r="Y801" s="1"/>
      <c r="Z801" s="1"/>
    </row>
    <row r="802" spans="1:26" ht="14.25" customHeight="1">
      <c r="A802" s="20"/>
      <c r="B802" s="21"/>
      <c r="C802" s="21"/>
      <c r="D802" s="22"/>
      <c r="E802" s="21"/>
      <c r="F802" s="162" t="e" cm="1">
        <f t="array" ref="F802">_xlfn.IFS(D802="Tech Bachelor - Still to be hired",5700,D802="Master - Still to be hired",8000,D802="Master in Eng - Still to be hired",8700,D802="PhD - Still to be hired",10500,D802="Tech Bachelor",5700,D802="Master",8000,D802="Master in Eng",8700,D802="PhD",10500)</f>
        <v>#N/A</v>
      </c>
      <c r="G802" s="23"/>
      <c r="H802" s="24" t="e">
        <f>'Cost Input'!$F802*'Cost Input'!$G802</f>
        <v>#N/A</v>
      </c>
      <c r="I802" s="23"/>
      <c r="J802" s="24" t="e">
        <f>'Cost Input'!$F802*'Cost Input'!$I802</f>
        <v>#N/A</v>
      </c>
      <c r="K802" s="25">
        <f>'Cost Input'!$G802+'Cost Input'!$I802</f>
        <v>0</v>
      </c>
      <c r="L802" s="26" t="e">
        <f>'Cost Input'!$H802+'Cost Input'!$J802</f>
        <v>#N/A</v>
      </c>
      <c r="M802" s="27"/>
      <c r="N802" s="27"/>
      <c r="O802" s="28">
        <f>'Cost Input'!$M802+'Cost Input'!$N802</f>
        <v>0</v>
      </c>
      <c r="P802" s="29"/>
      <c r="Q802" s="29"/>
      <c r="R802" s="1"/>
      <c r="S802" s="1"/>
      <c r="T802" s="1"/>
      <c r="U802" s="1"/>
      <c r="V802" s="1"/>
      <c r="W802" s="1"/>
      <c r="X802" s="1"/>
      <c r="Y802" s="1"/>
      <c r="Z802" s="1"/>
    </row>
    <row r="803" spans="1:26" ht="14.25" customHeight="1">
      <c r="A803" s="20"/>
      <c r="B803" s="21"/>
      <c r="C803" s="21"/>
      <c r="D803" s="22"/>
      <c r="E803" s="21"/>
      <c r="F803" s="162" t="e" cm="1">
        <f t="array" ref="F803">_xlfn.IFS(D803="Tech Bachelor - Still to be hired",5700,D803="Master - Still to be hired",8000,D803="Master in Eng - Still to be hired",8700,D803="PhD - Still to be hired",10500,D803="Tech Bachelor",5700,D803="Master",8000,D803="Master in Eng",8700,D803="PhD",10500)</f>
        <v>#N/A</v>
      </c>
      <c r="G803" s="23"/>
      <c r="H803" s="24" t="e">
        <f>'Cost Input'!$F803*'Cost Input'!$G803</f>
        <v>#N/A</v>
      </c>
      <c r="I803" s="23"/>
      <c r="J803" s="24" t="e">
        <f>'Cost Input'!$F803*'Cost Input'!$I803</f>
        <v>#N/A</v>
      </c>
      <c r="K803" s="25">
        <f>'Cost Input'!$G803+'Cost Input'!$I803</f>
        <v>0</v>
      </c>
      <c r="L803" s="26" t="e">
        <f>'Cost Input'!$H803+'Cost Input'!$J803</f>
        <v>#N/A</v>
      </c>
      <c r="M803" s="27"/>
      <c r="N803" s="27"/>
      <c r="O803" s="28">
        <f>'Cost Input'!$M803+'Cost Input'!$N803</f>
        <v>0</v>
      </c>
      <c r="P803" s="29"/>
      <c r="Q803" s="29"/>
      <c r="R803" s="1"/>
      <c r="S803" s="1"/>
      <c r="T803" s="1"/>
      <c r="U803" s="1"/>
      <c r="V803" s="1"/>
      <c r="W803" s="1"/>
      <c r="X803" s="1"/>
      <c r="Y803" s="1"/>
      <c r="Z803" s="1"/>
    </row>
    <row r="804" spans="1:26" ht="14.25" customHeight="1">
      <c r="A804" s="20"/>
      <c r="B804" s="21"/>
      <c r="C804" s="21"/>
      <c r="D804" s="22"/>
      <c r="E804" s="21"/>
      <c r="F804" s="162" t="e" cm="1">
        <f t="array" ref="F804">_xlfn.IFS(D804="Tech Bachelor - Still to be hired",5700,D804="Master - Still to be hired",8000,D804="Master in Eng - Still to be hired",8700,D804="PhD - Still to be hired",10500,D804="Tech Bachelor",5700,D804="Master",8000,D804="Master in Eng",8700,D804="PhD",10500)</f>
        <v>#N/A</v>
      </c>
      <c r="G804" s="23"/>
      <c r="H804" s="24" t="e">
        <f>'Cost Input'!$F804*'Cost Input'!$G804</f>
        <v>#N/A</v>
      </c>
      <c r="I804" s="23"/>
      <c r="J804" s="24" t="e">
        <f>'Cost Input'!$F804*'Cost Input'!$I804</f>
        <v>#N/A</v>
      </c>
      <c r="K804" s="25">
        <f>'Cost Input'!$G804+'Cost Input'!$I804</f>
        <v>0</v>
      </c>
      <c r="L804" s="26" t="e">
        <f>'Cost Input'!$H804+'Cost Input'!$J804</f>
        <v>#N/A</v>
      </c>
      <c r="M804" s="27"/>
      <c r="N804" s="27"/>
      <c r="O804" s="28">
        <f>'Cost Input'!$M804+'Cost Input'!$N804</f>
        <v>0</v>
      </c>
      <c r="P804" s="29"/>
      <c r="Q804" s="29"/>
      <c r="R804" s="1"/>
      <c r="S804" s="1"/>
      <c r="T804" s="1"/>
      <c r="U804" s="1"/>
      <c r="V804" s="1"/>
      <c r="W804" s="1"/>
      <c r="X804" s="1"/>
      <c r="Y804" s="1"/>
      <c r="Z804" s="1"/>
    </row>
    <row r="805" spans="1:26" ht="14.25" customHeight="1">
      <c r="A805" s="20"/>
      <c r="B805" s="21"/>
      <c r="C805" s="21"/>
      <c r="D805" s="22"/>
      <c r="E805" s="21"/>
      <c r="F805" s="162" t="e" cm="1">
        <f t="array" ref="F805">_xlfn.IFS(D805="Tech Bachelor - Still to be hired",5700,D805="Master - Still to be hired",8000,D805="Master in Eng - Still to be hired",8700,D805="PhD - Still to be hired",10500,D805="Tech Bachelor",5700,D805="Master",8000,D805="Master in Eng",8700,D805="PhD",10500)</f>
        <v>#N/A</v>
      </c>
      <c r="G805" s="23"/>
      <c r="H805" s="24" t="e">
        <f>'Cost Input'!$F805*'Cost Input'!$G805</f>
        <v>#N/A</v>
      </c>
      <c r="I805" s="23"/>
      <c r="J805" s="24" t="e">
        <f>'Cost Input'!$F805*'Cost Input'!$I805</f>
        <v>#N/A</v>
      </c>
      <c r="K805" s="25">
        <f>'Cost Input'!$G805+'Cost Input'!$I805</f>
        <v>0</v>
      </c>
      <c r="L805" s="26" t="e">
        <f>'Cost Input'!$H805+'Cost Input'!$J805</f>
        <v>#N/A</v>
      </c>
      <c r="M805" s="27"/>
      <c r="N805" s="27"/>
      <c r="O805" s="28">
        <f>'Cost Input'!$M805+'Cost Input'!$N805</f>
        <v>0</v>
      </c>
      <c r="P805" s="29"/>
      <c r="Q805" s="29"/>
      <c r="R805" s="1"/>
      <c r="S805" s="1"/>
      <c r="T805" s="1"/>
      <c r="U805" s="1"/>
      <c r="V805" s="1"/>
      <c r="W805" s="1"/>
      <c r="X805" s="1"/>
      <c r="Y805" s="1"/>
      <c r="Z805" s="1"/>
    </row>
    <row r="806" spans="1:26" ht="14.25" customHeight="1">
      <c r="A806" s="20"/>
      <c r="B806" s="21"/>
      <c r="C806" s="21"/>
      <c r="D806" s="22"/>
      <c r="E806" s="21"/>
      <c r="F806" s="162" t="e" cm="1">
        <f t="array" ref="F806">_xlfn.IFS(D806="Tech Bachelor - Still to be hired",5700,D806="Master - Still to be hired",8000,D806="Master in Eng - Still to be hired",8700,D806="PhD - Still to be hired",10500,D806="Tech Bachelor",5700,D806="Master",8000,D806="Master in Eng",8700,D806="PhD",10500)</f>
        <v>#N/A</v>
      </c>
      <c r="G806" s="23"/>
      <c r="H806" s="24" t="e">
        <f>'Cost Input'!$F806*'Cost Input'!$G806</f>
        <v>#N/A</v>
      </c>
      <c r="I806" s="23"/>
      <c r="J806" s="24" t="e">
        <f>'Cost Input'!$F806*'Cost Input'!$I806</f>
        <v>#N/A</v>
      </c>
      <c r="K806" s="25">
        <f>'Cost Input'!$G806+'Cost Input'!$I806</f>
        <v>0</v>
      </c>
      <c r="L806" s="26" t="e">
        <f>'Cost Input'!$H806+'Cost Input'!$J806</f>
        <v>#N/A</v>
      </c>
      <c r="M806" s="27"/>
      <c r="N806" s="27"/>
      <c r="O806" s="28">
        <f>'Cost Input'!$M806+'Cost Input'!$N806</f>
        <v>0</v>
      </c>
      <c r="P806" s="29"/>
      <c r="Q806" s="29"/>
      <c r="R806" s="1"/>
      <c r="S806" s="1"/>
      <c r="T806" s="1"/>
      <c r="U806" s="1"/>
      <c r="V806" s="1"/>
      <c r="W806" s="1"/>
      <c r="X806" s="1"/>
      <c r="Y806" s="1"/>
      <c r="Z806" s="1"/>
    </row>
    <row r="807" spans="1:26" ht="14.25" customHeight="1">
      <c r="A807" s="20"/>
      <c r="B807" s="21"/>
      <c r="C807" s="21"/>
      <c r="D807" s="22"/>
      <c r="E807" s="21"/>
      <c r="F807" s="162" t="e" cm="1">
        <f t="array" ref="F807">_xlfn.IFS(D807="Tech Bachelor - Still to be hired",5700,D807="Master - Still to be hired",8000,D807="Master in Eng - Still to be hired",8700,D807="PhD - Still to be hired",10500,D807="Tech Bachelor",5700,D807="Master",8000,D807="Master in Eng",8700,D807="PhD",10500)</f>
        <v>#N/A</v>
      </c>
      <c r="G807" s="23"/>
      <c r="H807" s="24" t="e">
        <f>'Cost Input'!$F807*'Cost Input'!$G807</f>
        <v>#N/A</v>
      </c>
      <c r="I807" s="23"/>
      <c r="J807" s="24" t="e">
        <f>'Cost Input'!$F807*'Cost Input'!$I807</f>
        <v>#N/A</v>
      </c>
      <c r="K807" s="25">
        <f>'Cost Input'!$G807+'Cost Input'!$I807</f>
        <v>0</v>
      </c>
      <c r="L807" s="26" t="e">
        <f>'Cost Input'!$H807+'Cost Input'!$J807</f>
        <v>#N/A</v>
      </c>
      <c r="M807" s="27"/>
      <c r="N807" s="27"/>
      <c r="O807" s="28">
        <f>'Cost Input'!$M807+'Cost Input'!$N807</f>
        <v>0</v>
      </c>
      <c r="P807" s="29"/>
      <c r="Q807" s="29"/>
      <c r="R807" s="1"/>
      <c r="S807" s="1"/>
      <c r="T807" s="1"/>
      <c r="U807" s="1"/>
      <c r="V807" s="1"/>
      <c r="W807" s="1"/>
      <c r="X807" s="1"/>
      <c r="Y807" s="1"/>
      <c r="Z807" s="1"/>
    </row>
    <row r="808" spans="1:26" ht="14.25" customHeight="1">
      <c r="A808" s="20"/>
      <c r="B808" s="21"/>
      <c r="C808" s="21"/>
      <c r="D808" s="22"/>
      <c r="E808" s="21"/>
      <c r="F808" s="162" t="e" cm="1">
        <f t="array" ref="F808">_xlfn.IFS(D808="Tech Bachelor - Still to be hired",5700,D808="Master - Still to be hired",8000,D808="Master in Eng - Still to be hired",8700,D808="PhD - Still to be hired",10500,D808="Tech Bachelor",5700,D808="Master",8000,D808="Master in Eng",8700,D808="PhD",10500)</f>
        <v>#N/A</v>
      </c>
      <c r="G808" s="23"/>
      <c r="H808" s="24" t="e">
        <f>'Cost Input'!$F808*'Cost Input'!$G808</f>
        <v>#N/A</v>
      </c>
      <c r="I808" s="23"/>
      <c r="J808" s="24" t="e">
        <f>'Cost Input'!$F808*'Cost Input'!$I808</f>
        <v>#N/A</v>
      </c>
      <c r="K808" s="25">
        <f>'Cost Input'!$G808+'Cost Input'!$I808</f>
        <v>0</v>
      </c>
      <c r="L808" s="26" t="e">
        <f>'Cost Input'!$H808+'Cost Input'!$J808</f>
        <v>#N/A</v>
      </c>
      <c r="M808" s="27"/>
      <c r="N808" s="27"/>
      <c r="O808" s="28">
        <f>'Cost Input'!$M808+'Cost Input'!$N808</f>
        <v>0</v>
      </c>
      <c r="P808" s="29"/>
      <c r="Q808" s="29"/>
      <c r="R808" s="1"/>
      <c r="S808" s="1"/>
      <c r="T808" s="1"/>
      <c r="U808" s="1"/>
      <c r="V808" s="1"/>
      <c r="W808" s="1"/>
      <c r="X808" s="1"/>
      <c r="Y808" s="1"/>
      <c r="Z808" s="1"/>
    </row>
    <row r="809" spans="1:26" ht="14.25" customHeight="1">
      <c r="A809" s="20"/>
      <c r="B809" s="21"/>
      <c r="C809" s="21"/>
      <c r="D809" s="22"/>
      <c r="E809" s="21"/>
      <c r="F809" s="162" t="e" cm="1">
        <f t="array" ref="F809">_xlfn.IFS(D809="Tech Bachelor - Still to be hired",5700,D809="Master - Still to be hired",8000,D809="Master in Eng - Still to be hired",8700,D809="PhD - Still to be hired",10500,D809="Tech Bachelor",5700,D809="Master",8000,D809="Master in Eng",8700,D809="PhD",10500)</f>
        <v>#N/A</v>
      </c>
      <c r="G809" s="23"/>
      <c r="H809" s="24" t="e">
        <f>'Cost Input'!$F809*'Cost Input'!$G809</f>
        <v>#N/A</v>
      </c>
      <c r="I809" s="23"/>
      <c r="J809" s="24" t="e">
        <f>'Cost Input'!$F809*'Cost Input'!$I809</f>
        <v>#N/A</v>
      </c>
      <c r="K809" s="25">
        <f>'Cost Input'!$G809+'Cost Input'!$I809</f>
        <v>0</v>
      </c>
      <c r="L809" s="26" t="e">
        <f>'Cost Input'!$H809+'Cost Input'!$J809</f>
        <v>#N/A</v>
      </c>
      <c r="M809" s="27"/>
      <c r="N809" s="27"/>
      <c r="O809" s="28">
        <f>'Cost Input'!$M809+'Cost Input'!$N809</f>
        <v>0</v>
      </c>
      <c r="P809" s="29"/>
      <c r="Q809" s="29"/>
      <c r="R809" s="1"/>
      <c r="S809" s="1"/>
      <c r="T809" s="1"/>
      <c r="U809" s="1"/>
      <c r="V809" s="1"/>
      <c r="W809" s="1"/>
      <c r="X809" s="1"/>
      <c r="Y809" s="1"/>
      <c r="Z809" s="1"/>
    </row>
    <row r="810" spans="1:26" ht="14.25" customHeight="1">
      <c r="A810" s="20"/>
      <c r="B810" s="21"/>
      <c r="C810" s="21"/>
      <c r="D810" s="22"/>
      <c r="E810" s="21"/>
      <c r="F810" s="162" t="e" cm="1">
        <f t="array" ref="F810">_xlfn.IFS(D810="Tech Bachelor - Still to be hired",5700,D810="Master - Still to be hired",8000,D810="Master in Eng - Still to be hired",8700,D810="PhD - Still to be hired",10500,D810="Tech Bachelor",5700,D810="Master",8000,D810="Master in Eng",8700,D810="PhD",10500)</f>
        <v>#N/A</v>
      </c>
      <c r="G810" s="23"/>
      <c r="H810" s="24" t="e">
        <f>'Cost Input'!$F810*'Cost Input'!$G810</f>
        <v>#N/A</v>
      </c>
      <c r="I810" s="23"/>
      <c r="J810" s="24" t="e">
        <f>'Cost Input'!$F810*'Cost Input'!$I810</f>
        <v>#N/A</v>
      </c>
      <c r="K810" s="25">
        <f>'Cost Input'!$G810+'Cost Input'!$I810</f>
        <v>0</v>
      </c>
      <c r="L810" s="26" t="e">
        <f>'Cost Input'!$H810+'Cost Input'!$J810</f>
        <v>#N/A</v>
      </c>
      <c r="M810" s="27"/>
      <c r="N810" s="27"/>
      <c r="O810" s="28">
        <f>'Cost Input'!$M810+'Cost Input'!$N810</f>
        <v>0</v>
      </c>
      <c r="P810" s="29"/>
      <c r="Q810" s="29"/>
      <c r="R810" s="1"/>
      <c r="S810" s="1"/>
      <c r="T810" s="1"/>
      <c r="U810" s="1"/>
      <c r="V810" s="1"/>
      <c r="W810" s="1"/>
      <c r="X810" s="1"/>
      <c r="Y810" s="1"/>
      <c r="Z810" s="1"/>
    </row>
    <row r="811" spans="1:26" ht="14.25" customHeight="1">
      <c r="A811" s="20"/>
      <c r="B811" s="21"/>
      <c r="C811" s="21"/>
      <c r="D811" s="22"/>
      <c r="E811" s="21"/>
      <c r="F811" s="162" t="e" cm="1">
        <f t="array" ref="F811">_xlfn.IFS(D811="Tech Bachelor - Still to be hired",5700,D811="Master - Still to be hired",8000,D811="Master in Eng - Still to be hired",8700,D811="PhD - Still to be hired",10500,D811="Tech Bachelor",5700,D811="Master",8000,D811="Master in Eng",8700,D811="PhD",10500)</f>
        <v>#N/A</v>
      </c>
      <c r="G811" s="23"/>
      <c r="H811" s="24" t="e">
        <f>'Cost Input'!$F811*'Cost Input'!$G811</f>
        <v>#N/A</v>
      </c>
      <c r="I811" s="23"/>
      <c r="J811" s="24" t="e">
        <f>'Cost Input'!$F811*'Cost Input'!$I811</f>
        <v>#N/A</v>
      </c>
      <c r="K811" s="25">
        <f>'Cost Input'!$G811+'Cost Input'!$I811</f>
        <v>0</v>
      </c>
      <c r="L811" s="26" t="e">
        <f>'Cost Input'!$H811+'Cost Input'!$J811</f>
        <v>#N/A</v>
      </c>
      <c r="M811" s="27"/>
      <c r="N811" s="27"/>
      <c r="O811" s="28">
        <f>'Cost Input'!$M811+'Cost Input'!$N811</f>
        <v>0</v>
      </c>
      <c r="P811" s="29"/>
      <c r="Q811" s="29"/>
      <c r="R811" s="1"/>
      <c r="S811" s="1"/>
      <c r="T811" s="1"/>
      <c r="U811" s="1"/>
      <c r="V811" s="1"/>
      <c r="W811" s="1"/>
      <c r="X811" s="1"/>
      <c r="Y811" s="1"/>
      <c r="Z811" s="1"/>
    </row>
    <row r="812" spans="1:26" ht="14.25" customHeight="1">
      <c r="A812" s="20"/>
      <c r="B812" s="21"/>
      <c r="C812" s="21"/>
      <c r="D812" s="22"/>
      <c r="E812" s="21"/>
      <c r="F812" s="162" t="e" cm="1">
        <f t="array" ref="F812">_xlfn.IFS(D812="Tech Bachelor - Still to be hired",5700,D812="Master - Still to be hired",8000,D812="Master in Eng - Still to be hired",8700,D812="PhD - Still to be hired",10500,D812="Tech Bachelor",5700,D812="Master",8000,D812="Master in Eng",8700,D812="PhD",10500)</f>
        <v>#N/A</v>
      </c>
      <c r="G812" s="23"/>
      <c r="H812" s="24" t="e">
        <f>'Cost Input'!$F812*'Cost Input'!$G812</f>
        <v>#N/A</v>
      </c>
      <c r="I812" s="23"/>
      <c r="J812" s="24" t="e">
        <f>'Cost Input'!$F812*'Cost Input'!$I812</f>
        <v>#N/A</v>
      </c>
      <c r="K812" s="25">
        <f>'Cost Input'!$G812+'Cost Input'!$I812</f>
        <v>0</v>
      </c>
      <c r="L812" s="26" t="e">
        <f>'Cost Input'!$H812+'Cost Input'!$J812</f>
        <v>#N/A</v>
      </c>
      <c r="M812" s="27"/>
      <c r="N812" s="27"/>
      <c r="O812" s="28">
        <f>'Cost Input'!$M812+'Cost Input'!$N812</f>
        <v>0</v>
      </c>
      <c r="P812" s="29"/>
      <c r="Q812" s="29"/>
      <c r="R812" s="1"/>
      <c r="S812" s="1"/>
      <c r="T812" s="1"/>
      <c r="U812" s="1"/>
      <c r="V812" s="1"/>
      <c r="W812" s="1"/>
      <c r="X812" s="1"/>
      <c r="Y812" s="1"/>
      <c r="Z812" s="1"/>
    </row>
    <row r="813" spans="1:26" ht="14.25" customHeight="1">
      <c r="A813" s="20"/>
      <c r="B813" s="21"/>
      <c r="C813" s="21"/>
      <c r="D813" s="22"/>
      <c r="E813" s="21"/>
      <c r="F813" s="162" t="e" cm="1">
        <f t="array" ref="F813">_xlfn.IFS(D813="Tech Bachelor - Still to be hired",5700,D813="Master - Still to be hired",8000,D813="Master in Eng - Still to be hired",8700,D813="PhD - Still to be hired",10500,D813="Tech Bachelor",5700,D813="Master",8000,D813="Master in Eng",8700,D813="PhD",10500)</f>
        <v>#N/A</v>
      </c>
      <c r="G813" s="23"/>
      <c r="H813" s="24" t="e">
        <f>'Cost Input'!$F813*'Cost Input'!$G813</f>
        <v>#N/A</v>
      </c>
      <c r="I813" s="23"/>
      <c r="J813" s="24" t="e">
        <f>'Cost Input'!$F813*'Cost Input'!$I813</f>
        <v>#N/A</v>
      </c>
      <c r="K813" s="25">
        <f>'Cost Input'!$G813+'Cost Input'!$I813</f>
        <v>0</v>
      </c>
      <c r="L813" s="26" t="e">
        <f>'Cost Input'!$H813+'Cost Input'!$J813</f>
        <v>#N/A</v>
      </c>
      <c r="M813" s="27"/>
      <c r="N813" s="27"/>
      <c r="O813" s="28">
        <f>'Cost Input'!$M813+'Cost Input'!$N813</f>
        <v>0</v>
      </c>
      <c r="P813" s="29"/>
      <c r="Q813" s="29"/>
      <c r="R813" s="1"/>
      <c r="S813" s="1"/>
      <c r="T813" s="1"/>
      <c r="U813" s="1"/>
      <c r="V813" s="1"/>
      <c r="W813" s="1"/>
      <c r="X813" s="1"/>
      <c r="Y813" s="1"/>
      <c r="Z813" s="1"/>
    </row>
    <row r="814" spans="1:26" ht="14.25" customHeight="1">
      <c r="A814" s="20"/>
      <c r="B814" s="21"/>
      <c r="C814" s="21"/>
      <c r="D814" s="22"/>
      <c r="E814" s="21"/>
      <c r="F814" s="162" t="e" cm="1">
        <f t="array" ref="F814">_xlfn.IFS(D814="Tech Bachelor - Still to be hired",5700,D814="Master - Still to be hired",8000,D814="Master in Eng - Still to be hired",8700,D814="PhD - Still to be hired",10500,D814="Tech Bachelor",5700,D814="Master",8000,D814="Master in Eng",8700,D814="PhD",10500)</f>
        <v>#N/A</v>
      </c>
      <c r="G814" s="23"/>
      <c r="H814" s="24" t="e">
        <f>'Cost Input'!$F814*'Cost Input'!$G814</f>
        <v>#N/A</v>
      </c>
      <c r="I814" s="23"/>
      <c r="J814" s="24" t="e">
        <f>'Cost Input'!$F814*'Cost Input'!$I814</f>
        <v>#N/A</v>
      </c>
      <c r="K814" s="25">
        <f>'Cost Input'!$G814+'Cost Input'!$I814</f>
        <v>0</v>
      </c>
      <c r="L814" s="26" t="e">
        <f>'Cost Input'!$H814+'Cost Input'!$J814</f>
        <v>#N/A</v>
      </c>
      <c r="M814" s="27"/>
      <c r="N814" s="27"/>
      <c r="O814" s="28">
        <f>'Cost Input'!$M814+'Cost Input'!$N814</f>
        <v>0</v>
      </c>
      <c r="P814" s="29"/>
      <c r="Q814" s="29"/>
      <c r="R814" s="1"/>
      <c r="S814" s="1"/>
      <c r="T814" s="1"/>
      <c r="U814" s="1"/>
      <c r="V814" s="1"/>
      <c r="W814" s="1"/>
      <c r="X814" s="1"/>
      <c r="Y814" s="1"/>
      <c r="Z814" s="1"/>
    </row>
    <row r="815" spans="1:26" ht="14.25" customHeight="1">
      <c r="A815" s="20"/>
      <c r="B815" s="21"/>
      <c r="C815" s="21"/>
      <c r="D815" s="22"/>
      <c r="E815" s="21"/>
      <c r="F815" s="162" t="e" cm="1">
        <f t="array" ref="F815">_xlfn.IFS(D815="Tech Bachelor - Still to be hired",5700,D815="Master - Still to be hired",8000,D815="Master in Eng - Still to be hired",8700,D815="PhD - Still to be hired",10500,D815="Tech Bachelor",5700,D815="Master",8000,D815="Master in Eng",8700,D815="PhD",10500)</f>
        <v>#N/A</v>
      </c>
      <c r="G815" s="23"/>
      <c r="H815" s="24" t="e">
        <f>'Cost Input'!$F815*'Cost Input'!$G815</f>
        <v>#N/A</v>
      </c>
      <c r="I815" s="23"/>
      <c r="J815" s="24" t="e">
        <f>'Cost Input'!$F815*'Cost Input'!$I815</f>
        <v>#N/A</v>
      </c>
      <c r="K815" s="25">
        <f>'Cost Input'!$G815+'Cost Input'!$I815</f>
        <v>0</v>
      </c>
      <c r="L815" s="26" t="e">
        <f>'Cost Input'!$H815+'Cost Input'!$J815</f>
        <v>#N/A</v>
      </c>
      <c r="M815" s="27"/>
      <c r="N815" s="27"/>
      <c r="O815" s="28">
        <f>'Cost Input'!$M815+'Cost Input'!$N815</f>
        <v>0</v>
      </c>
      <c r="P815" s="29"/>
      <c r="Q815" s="29"/>
      <c r="R815" s="1"/>
      <c r="S815" s="1"/>
      <c r="T815" s="1"/>
      <c r="U815" s="1"/>
      <c r="V815" s="1"/>
      <c r="W815" s="1"/>
      <c r="X815" s="1"/>
      <c r="Y815" s="1"/>
      <c r="Z815" s="1"/>
    </row>
    <row r="816" spans="1:26" ht="14.25" customHeight="1">
      <c r="A816" s="20"/>
      <c r="B816" s="21"/>
      <c r="C816" s="21"/>
      <c r="D816" s="22"/>
      <c r="E816" s="21"/>
      <c r="F816" s="162" t="e" cm="1">
        <f t="array" ref="F816">_xlfn.IFS(D816="Tech Bachelor - Still to be hired",5700,D816="Master - Still to be hired",8000,D816="Master in Eng - Still to be hired",8700,D816="PhD - Still to be hired",10500,D816="Tech Bachelor",5700,D816="Master",8000,D816="Master in Eng",8700,D816="PhD",10500)</f>
        <v>#N/A</v>
      </c>
      <c r="G816" s="23"/>
      <c r="H816" s="24" t="e">
        <f>'Cost Input'!$F816*'Cost Input'!$G816</f>
        <v>#N/A</v>
      </c>
      <c r="I816" s="23"/>
      <c r="J816" s="24" t="e">
        <f>'Cost Input'!$F816*'Cost Input'!$I816</f>
        <v>#N/A</v>
      </c>
      <c r="K816" s="25">
        <f>'Cost Input'!$G816+'Cost Input'!$I816</f>
        <v>0</v>
      </c>
      <c r="L816" s="26" t="e">
        <f>'Cost Input'!$H816+'Cost Input'!$J816</f>
        <v>#N/A</v>
      </c>
      <c r="M816" s="27"/>
      <c r="N816" s="27"/>
      <c r="O816" s="28">
        <f>'Cost Input'!$M816+'Cost Input'!$N816</f>
        <v>0</v>
      </c>
      <c r="P816" s="29"/>
      <c r="Q816" s="29"/>
      <c r="R816" s="1"/>
      <c r="S816" s="1"/>
      <c r="T816" s="1"/>
      <c r="U816" s="1"/>
      <c r="V816" s="1"/>
      <c r="W816" s="1"/>
      <c r="X816" s="1"/>
      <c r="Y816" s="1"/>
      <c r="Z816" s="1"/>
    </row>
    <row r="817" spans="1:26" ht="14.25" customHeight="1">
      <c r="A817" s="20"/>
      <c r="B817" s="21"/>
      <c r="C817" s="21"/>
      <c r="D817" s="22"/>
      <c r="E817" s="21"/>
      <c r="F817" s="162" t="e" cm="1">
        <f t="array" ref="F817">_xlfn.IFS(D817="Tech Bachelor - Still to be hired",5700,D817="Master - Still to be hired",8000,D817="Master in Eng - Still to be hired",8700,D817="PhD - Still to be hired",10500,D817="Tech Bachelor",5700,D817="Master",8000,D817="Master in Eng",8700,D817="PhD",10500)</f>
        <v>#N/A</v>
      </c>
      <c r="G817" s="23"/>
      <c r="H817" s="24" t="e">
        <f>'Cost Input'!$F817*'Cost Input'!$G817</f>
        <v>#N/A</v>
      </c>
      <c r="I817" s="23"/>
      <c r="J817" s="24" t="e">
        <f>'Cost Input'!$F817*'Cost Input'!$I817</f>
        <v>#N/A</v>
      </c>
      <c r="K817" s="25">
        <f>'Cost Input'!$G817+'Cost Input'!$I817</f>
        <v>0</v>
      </c>
      <c r="L817" s="26" t="e">
        <f>'Cost Input'!$H817+'Cost Input'!$J817</f>
        <v>#N/A</v>
      </c>
      <c r="M817" s="27"/>
      <c r="N817" s="27"/>
      <c r="O817" s="28">
        <f>'Cost Input'!$M817+'Cost Input'!$N817</f>
        <v>0</v>
      </c>
      <c r="P817" s="29"/>
      <c r="Q817" s="29"/>
      <c r="R817" s="1"/>
      <c r="S817" s="1"/>
      <c r="T817" s="1"/>
      <c r="U817" s="1"/>
      <c r="V817" s="1"/>
      <c r="W817" s="1"/>
      <c r="X817" s="1"/>
      <c r="Y817" s="1"/>
      <c r="Z817" s="1"/>
    </row>
    <row r="818" spans="1:26" ht="14.25" customHeight="1">
      <c r="A818" s="20"/>
      <c r="B818" s="21"/>
      <c r="C818" s="21"/>
      <c r="D818" s="22"/>
      <c r="E818" s="21"/>
      <c r="F818" s="162" t="e" cm="1">
        <f t="array" ref="F818">_xlfn.IFS(D818="Tech Bachelor - Still to be hired",5700,D818="Master - Still to be hired",8000,D818="Master in Eng - Still to be hired",8700,D818="PhD - Still to be hired",10500,D818="Tech Bachelor",5700,D818="Master",8000,D818="Master in Eng",8700,D818="PhD",10500)</f>
        <v>#N/A</v>
      </c>
      <c r="G818" s="23"/>
      <c r="H818" s="24" t="e">
        <f>'Cost Input'!$F818*'Cost Input'!$G818</f>
        <v>#N/A</v>
      </c>
      <c r="I818" s="23"/>
      <c r="J818" s="24" t="e">
        <f>'Cost Input'!$F818*'Cost Input'!$I818</f>
        <v>#N/A</v>
      </c>
      <c r="K818" s="25">
        <f>'Cost Input'!$G818+'Cost Input'!$I818</f>
        <v>0</v>
      </c>
      <c r="L818" s="26" t="e">
        <f>'Cost Input'!$H818+'Cost Input'!$J818</f>
        <v>#N/A</v>
      </c>
      <c r="M818" s="27"/>
      <c r="N818" s="27"/>
      <c r="O818" s="28">
        <f>'Cost Input'!$M818+'Cost Input'!$N818</f>
        <v>0</v>
      </c>
      <c r="P818" s="29"/>
      <c r="Q818" s="29"/>
      <c r="R818" s="1"/>
      <c r="S818" s="1"/>
      <c r="T818" s="1"/>
      <c r="U818" s="1"/>
      <c r="V818" s="1"/>
      <c r="W818" s="1"/>
      <c r="X818" s="1"/>
      <c r="Y818" s="1"/>
      <c r="Z818" s="1"/>
    </row>
    <row r="819" spans="1:26" ht="14.25" customHeight="1">
      <c r="A819" s="20"/>
      <c r="B819" s="21"/>
      <c r="C819" s="21"/>
      <c r="D819" s="22"/>
      <c r="E819" s="21"/>
      <c r="F819" s="162" t="e" cm="1">
        <f t="array" ref="F819">_xlfn.IFS(D819="Tech Bachelor - Still to be hired",5700,D819="Master - Still to be hired",8000,D819="Master in Eng - Still to be hired",8700,D819="PhD - Still to be hired",10500,D819="Tech Bachelor",5700,D819="Master",8000,D819="Master in Eng",8700,D819="PhD",10500)</f>
        <v>#N/A</v>
      </c>
      <c r="G819" s="23"/>
      <c r="H819" s="24" t="e">
        <f>'Cost Input'!$F819*'Cost Input'!$G819</f>
        <v>#N/A</v>
      </c>
      <c r="I819" s="23"/>
      <c r="J819" s="24" t="e">
        <f>'Cost Input'!$F819*'Cost Input'!$I819</f>
        <v>#N/A</v>
      </c>
      <c r="K819" s="25">
        <f>'Cost Input'!$G819+'Cost Input'!$I819</f>
        <v>0</v>
      </c>
      <c r="L819" s="26" t="e">
        <f>'Cost Input'!$H819+'Cost Input'!$J819</f>
        <v>#N/A</v>
      </c>
      <c r="M819" s="27"/>
      <c r="N819" s="27"/>
      <c r="O819" s="28">
        <f>'Cost Input'!$M819+'Cost Input'!$N819</f>
        <v>0</v>
      </c>
      <c r="P819" s="29"/>
      <c r="Q819" s="29"/>
      <c r="R819" s="1"/>
      <c r="S819" s="1"/>
      <c r="T819" s="1"/>
      <c r="U819" s="1"/>
      <c r="V819" s="1"/>
      <c r="W819" s="1"/>
      <c r="X819" s="1"/>
      <c r="Y819" s="1"/>
      <c r="Z819" s="1"/>
    </row>
    <row r="820" spans="1:26" ht="14.25" customHeight="1">
      <c r="A820" s="20"/>
      <c r="B820" s="21"/>
      <c r="C820" s="21"/>
      <c r="D820" s="22"/>
      <c r="E820" s="21"/>
      <c r="F820" s="162" t="e" cm="1">
        <f t="array" ref="F820">_xlfn.IFS(D820="Tech Bachelor - Still to be hired",5700,D820="Master - Still to be hired",8000,D820="Master in Eng - Still to be hired",8700,D820="PhD - Still to be hired",10500,D820="Tech Bachelor",5700,D820="Master",8000,D820="Master in Eng",8700,D820="PhD",10500)</f>
        <v>#N/A</v>
      </c>
      <c r="G820" s="23"/>
      <c r="H820" s="24" t="e">
        <f>'Cost Input'!$F820*'Cost Input'!$G820</f>
        <v>#N/A</v>
      </c>
      <c r="I820" s="23"/>
      <c r="J820" s="24" t="e">
        <f>'Cost Input'!$F820*'Cost Input'!$I820</f>
        <v>#N/A</v>
      </c>
      <c r="K820" s="25">
        <f>'Cost Input'!$G820+'Cost Input'!$I820</f>
        <v>0</v>
      </c>
      <c r="L820" s="26" t="e">
        <f>'Cost Input'!$H820+'Cost Input'!$J820</f>
        <v>#N/A</v>
      </c>
      <c r="M820" s="27"/>
      <c r="N820" s="27"/>
      <c r="O820" s="28">
        <f>'Cost Input'!$M820+'Cost Input'!$N820</f>
        <v>0</v>
      </c>
      <c r="P820" s="29"/>
      <c r="Q820" s="29"/>
      <c r="R820" s="1"/>
      <c r="S820" s="1"/>
      <c r="T820" s="1"/>
      <c r="U820" s="1"/>
      <c r="V820" s="1"/>
      <c r="W820" s="1"/>
      <c r="X820" s="1"/>
      <c r="Y820" s="1"/>
      <c r="Z820" s="1"/>
    </row>
    <row r="821" spans="1:26" ht="14.25" customHeight="1">
      <c r="A821" s="20"/>
      <c r="B821" s="21"/>
      <c r="C821" s="21"/>
      <c r="D821" s="22"/>
      <c r="E821" s="21"/>
      <c r="F821" s="162" t="e" cm="1">
        <f t="array" ref="F821">_xlfn.IFS(D821="Tech Bachelor - Still to be hired",5700,D821="Master - Still to be hired",8000,D821="Master in Eng - Still to be hired",8700,D821="PhD - Still to be hired",10500,D821="Tech Bachelor",5700,D821="Master",8000,D821="Master in Eng",8700,D821="PhD",10500)</f>
        <v>#N/A</v>
      </c>
      <c r="G821" s="23"/>
      <c r="H821" s="24" t="e">
        <f>'Cost Input'!$F821*'Cost Input'!$G821</f>
        <v>#N/A</v>
      </c>
      <c r="I821" s="23"/>
      <c r="J821" s="24" t="e">
        <f>'Cost Input'!$F821*'Cost Input'!$I821</f>
        <v>#N/A</v>
      </c>
      <c r="K821" s="25">
        <f>'Cost Input'!$G821+'Cost Input'!$I821</f>
        <v>0</v>
      </c>
      <c r="L821" s="26" t="e">
        <f>'Cost Input'!$H821+'Cost Input'!$J821</f>
        <v>#N/A</v>
      </c>
      <c r="M821" s="27"/>
      <c r="N821" s="27"/>
      <c r="O821" s="28">
        <f>'Cost Input'!$M821+'Cost Input'!$N821</f>
        <v>0</v>
      </c>
      <c r="P821" s="29"/>
      <c r="Q821" s="29"/>
      <c r="R821" s="1"/>
      <c r="S821" s="1"/>
      <c r="T821" s="1"/>
      <c r="U821" s="1"/>
      <c r="V821" s="1"/>
      <c r="W821" s="1"/>
      <c r="X821" s="1"/>
      <c r="Y821" s="1"/>
      <c r="Z821" s="1"/>
    </row>
    <row r="822" spans="1:26" ht="14.25" customHeight="1">
      <c r="A822" s="20"/>
      <c r="B822" s="21"/>
      <c r="C822" s="21"/>
      <c r="D822" s="22"/>
      <c r="E822" s="21"/>
      <c r="F822" s="162" t="e" cm="1">
        <f t="array" ref="F822">_xlfn.IFS(D822="Tech Bachelor - Still to be hired",5700,D822="Master - Still to be hired",8000,D822="Master in Eng - Still to be hired",8700,D822="PhD - Still to be hired",10500,D822="Tech Bachelor",5700,D822="Master",8000,D822="Master in Eng",8700,D822="PhD",10500)</f>
        <v>#N/A</v>
      </c>
      <c r="G822" s="23"/>
      <c r="H822" s="24" t="e">
        <f>'Cost Input'!$F822*'Cost Input'!$G822</f>
        <v>#N/A</v>
      </c>
      <c r="I822" s="23"/>
      <c r="J822" s="24" t="e">
        <f>'Cost Input'!$F822*'Cost Input'!$I822</f>
        <v>#N/A</v>
      </c>
      <c r="K822" s="25">
        <f>'Cost Input'!$G822+'Cost Input'!$I822</f>
        <v>0</v>
      </c>
      <c r="L822" s="26" t="e">
        <f>'Cost Input'!$H822+'Cost Input'!$J822</f>
        <v>#N/A</v>
      </c>
      <c r="M822" s="27"/>
      <c r="N822" s="27"/>
      <c r="O822" s="28">
        <f>'Cost Input'!$M822+'Cost Input'!$N822</f>
        <v>0</v>
      </c>
      <c r="P822" s="29"/>
      <c r="Q822" s="29"/>
      <c r="R822" s="1"/>
      <c r="S822" s="1"/>
      <c r="T822" s="1"/>
      <c r="U822" s="1"/>
      <c r="V822" s="1"/>
      <c r="W822" s="1"/>
      <c r="X822" s="1"/>
      <c r="Y822" s="1"/>
      <c r="Z822" s="1"/>
    </row>
    <row r="823" spans="1:26" ht="14.25" customHeight="1">
      <c r="A823" s="20"/>
      <c r="B823" s="21"/>
      <c r="C823" s="21"/>
      <c r="D823" s="22"/>
      <c r="E823" s="21"/>
      <c r="F823" s="162" t="e" cm="1">
        <f t="array" ref="F823">_xlfn.IFS(D823="Tech Bachelor - Still to be hired",5700,D823="Master - Still to be hired",8000,D823="Master in Eng - Still to be hired",8700,D823="PhD - Still to be hired",10500,D823="Tech Bachelor",5700,D823="Master",8000,D823="Master in Eng",8700,D823="PhD",10500)</f>
        <v>#N/A</v>
      </c>
      <c r="G823" s="23"/>
      <c r="H823" s="24" t="e">
        <f>'Cost Input'!$F823*'Cost Input'!$G823</f>
        <v>#N/A</v>
      </c>
      <c r="I823" s="23"/>
      <c r="J823" s="24" t="e">
        <f>'Cost Input'!$F823*'Cost Input'!$I823</f>
        <v>#N/A</v>
      </c>
      <c r="K823" s="25">
        <f>'Cost Input'!$G823+'Cost Input'!$I823</f>
        <v>0</v>
      </c>
      <c r="L823" s="26" t="e">
        <f>'Cost Input'!$H823+'Cost Input'!$J823</f>
        <v>#N/A</v>
      </c>
      <c r="M823" s="27"/>
      <c r="N823" s="27"/>
      <c r="O823" s="28">
        <f>'Cost Input'!$M823+'Cost Input'!$N823</f>
        <v>0</v>
      </c>
      <c r="P823" s="29"/>
      <c r="Q823" s="29"/>
      <c r="R823" s="1"/>
      <c r="S823" s="1"/>
      <c r="T823" s="1"/>
      <c r="U823" s="1"/>
      <c r="V823" s="1"/>
      <c r="W823" s="1"/>
      <c r="X823" s="1"/>
      <c r="Y823" s="1"/>
      <c r="Z823" s="1"/>
    </row>
    <row r="824" spans="1:26" ht="14.25" customHeight="1">
      <c r="A824" s="20"/>
      <c r="B824" s="21"/>
      <c r="C824" s="21"/>
      <c r="D824" s="22"/>
      <c r="E824" s="21"/>
      <c r="F824" s="162" t="e" cm="1">
        <f t="array" ref="F824">_xlfn.IFS(D824="Tech Bachelor - Still to be hired",5700,D824="Master - Still to be hired",8000,D824="Master in Eng - Still to be hired",8700,D824="PhD - Still to be hired",10500,D824="Tech Bachelor",5700,D824="Master",8000,D824="Master in Eng",8700,D824="PhD",10500)</f>
        <v>#N/A</v>
      </c>
      <c r="G824" s="23"/>
      <c r="H824" s="24" t="e">
        <f>'Cost Input'!$F824*'Cost Input'!$G824</f>
        <v>#N/A</v>
      </c>
      <c r="I824" s="23"/>
      <c r="J824" s="24" t="e">
        <f>'Cost Input'!$F824*'Cost Input'!$I824</f>
        <v>#N/A</v>
      </c>
      <c r="K824" s="25">
        <f>'Cost Input'!$G824+'Cost Input'!$I824</f>
        <v>0</v>
      </c>
      <c r="L824" s="26" t="e">
        <f>'Cost Input'!$H824+'Cost Input'!$J824</f>
        <v>#N/A</v>
      </c>
      <c r="M824" s="27"/>
      <c r="N824" s="27"/>
      <c r="O824" s="28">
        <f>'Cost Input'!$M824+'Cost Input'!$N824</f>
        <v>0</v>
      </c>
      <c r="P824" s="29"/>
      <c r="Q824" s="29"/>
      <c r="R824" s="1"/>
      <c r="S824" s="1"/>
      <c r="T824" s="1"/>
      <c r="U824" s="1"/>
      <c r="V824" s="1"/>
      <c r="W824" s="1"/>
      <c r="X824" s="1"/>
      <c r="Y824" s="1"/>
      <c r="Z824" s="1"/>
    </row>
    <row r="825" spans="1:26" ht="14.25" customHeight="1">
      <c r="A825" s="20"/>
      <c r="B825" s="21"/>
      <c r="C825" s="21"/>
      <c r="D825" s="22"/>
      <c r="E825" s="21"/>
      <c r="F825" s="162" t="e" cm="1">
        <f t="array" ref="F825">_xlfn.IFS(D825="Tech Bachelor - Still to be hired",5700,D825="Master - Still to be hired",8000,D825="Master in Eng - Still to be hired",8700,D825="PhD - Still to be hired",10500,D825="Tech Bachelor",5700,D825="Master",8000,D825="Master in Eng",8700,D825="PhD",10500)</f>
        <v>#N/A</v>
      </c>
      <c r="G825" s="23"/>
      <c r="H825" s="24" t="e">
        <f>'Cost Input'!$F825*'Cost Input'!$G825</f>
        <v>#N/A</v>
      </c>
      <c r="I825" s="23"/>
      <c r="J825" s="24" t="e">
        <f>'Cost Input'!$F825*'Cost Input'!$I825</f>
        <v>#N/A</v>
      </c>
      <c r="K825" s="25">
        <f>'Cost Input'!$G825+'Cost Input'!$I825</f>
        <v>0</v>
      </c>
      <c r="L825" s="26" t="e">
        <f>'Cost Input'!$H825+'Cost Input'!$J825</f>
        <v>#N/A</v>
      </c>
      <c r="M825" s="27"/>
      <c r="N825" s="27"/>
      <c r="O825" s="28">
        <f>'Cost Input'!$M825+'Cost Input'!$N825</f>
        <v>0</v>
      </c>
      <c r="P825" s="29"/>
      <c r="Q825" s="29"/>
      <c r="R825" s="1"/>
      <c r="S825" s="1"/>
      <c r="T825" s="1"/>
      <c r="U825" s="1"/>
      <c r="V825" s="1"/>
      <c r="W825" s="1"/>
      <c r="X825" s="1"/>
      <c r="Y825" s="1"/>
      <c r="Z825" s="1"/>
    </row>
    <row r="826" spans="1:26" ht="14.25" customHeight="1">
      <c r="A826" s="20"/>
      <c r="B826" s="21"/>
      <c r="C826" s="21"/>
      <c r="D826" s="22"/>
      <c r="E826" s="21"/>
      <c r="F826" s="162" t="e" cm="1">
        <f t="array" ref="F826">_xlfn.IFS(D826="Tech Bachelor - Still to be hired",5700,D826="Master - Still to be hired",8000,D826="Master in Eng - Still to be hired",8700,D826="PhD - Still to be hired",10500,D826="Tech Bachelor",5700,D826="Master",8000,D826="Master in Eng",8700,D826="PhD",10500)</f>
        <v>#N/A</v>
      </c>
      <c r="G826" s="23"/>
      <c r="H826" s="24" t="e">
        <f>'Cost Input'!$F826*'Cost Input'!$G826</f>
        <v>#N/A</v>
      </c>
      <c r="I826" s="23"/>
      <c r="J826" s="24" t="e">
        <f>'Cost Input'!$F826*'Cost Input'!$I826</f>
        <v>#N/A</v>
      </c>
      <c r="K826" s="25">
        <f>'Cost Input'!$G826+'Cost Input'!$I826</f>
        <v>0</v>
      </c>
      <c r="L826" s="26" t="e">
        <f>'Cost Input'!$H826+'Cost Input'!$J826</f>
        <v>#N/A</v>
      </c>
      <c r="M826" s="27"/>
      <c r="N826" s="27"/>
      <c r="O826" s="28">
        <f>'Cost Input'!$M826+'Cost Input'!$N826</f>
        <v>0</v>
      </c>
      <c r="P826" s="29"/>
      <c r="Q826" s="29"/>
      <c r="R826" s="1"/>
      <c r="S826" s="1"/>
      <c r="T826" s="1"/>
      <c r="U826" s="1"/>
      <c r="V826" s="1"/>
      <c r="W826" s="1"/>
      <c r="X826" s="1"/>
      <c r="Y826" s="1"/>
      <c r="Z826" s="1"/>
    </row>
    <row r="827" spans="1:26" ht="14.25" customHeight="1">
      <c r="A827" s="20"/>
      <c r="B827" s="21"/>
      <c r="C827" s="21"/>
      <c r="D827" s="22"/>
      <c r="E827" s="21"/>
      <c r="F827" s="162" t="e" cm="1">
        <f t="array" ref="F827">_xlfn.IFS(D827="Tech Bachelor - Still to be hired",5700,D827="Master - Still to be hired",8000,D827="Master in Eng - Still to be hired",8700,D827="PhD - Still to be hired",10500,D827="Tech Bachelor",5700,D827="Master",8000,D827="Master in Eng",8700,D827="PhD",10500)</f>
        <v>#N/A</v>
      </c>
      <c r="G827" s="23"/>
      <c r="H827" s="24" t="e">
        <f>'Cost Input'!$F827*'Cost Input'!$G827</f>
        <v>#N/A</v>
      </c>
      <c r="I827" s="23"/>
      <c r="J827" s="24" t="e">
        <f>'Cost Input'!$F827*'Cost Input'!$I827</f>
        <v>#N/A</v>
      </c>
      <c r="K827" s="25">
        <f>'Cost Input'!$G827+'Cost Input'!$I827</f>
        <v>0</v>
      </c>
      <c r="L827" s="26" t="e">
        <f>'Cost Input'!$H827+'Cost Input'!$J827</f>
        <v>#N/A</v>
      </c>
      <c r="M827" s="27"/>
      <c r="N827" s="27"/>
      <c r="O827" s="28">
        <f>'Cost Input'!$M827+'Cost Input'!$N827</f>
        <v>0</v>
      </c>
      <c r="P827" s="29"/>
      <c r="Q827" s="29"/>
      <c r="R827" s="1"/>
      <c r="S827" s="1"/>
      <c r="T827" s="1"/>
      <c r="U827" s="1"/>
      <c r="V827" s="1"/>
      <c r="W827" s="1"/>
      <c r="X827" s="1"/>
      <c r="Y827" s="1"/>
      <c r="Z827" s="1"/>
    </row>
    <row r="828" spans="1:26" ht="14.25" customHeight="1">
      <c r="A828" s="20"/>
      <c r="B828" s="21"/>
      <c r="C828" s="21"/>
      <c r="D828" s="22"/>
      <c r="E828" s="21"/>
      <c r="F828" s="162" t="e" cm="1">
        <f t="array" ref="F828">_xlfn.IFS(D828="Tech Bachelor - Still to be hired",5700,D828="Master - Still to be hired",8000,D828="Master in Eng - Still to be hired",8700,D828="PhD - Still to be hired",10500,D828="Tech Bachelor",5700,D828="Master",8000,D828="Master in Eng",8700,D828="PhD",10500)</f>
        <v>#N/A</v>
      </c>
      <c r="G828" s="23"/>
      <c r="H828" s="24" t="e">
        <f>'Cost Input'!$F828*'Cost Input'!$G828</f>
        <v>#N/A</v>
      </c>
      <c r="I828" s="23"/>
      <c r="J828" s="24" t="e">
        <f>'Cost Input'!$F828*'Cost Input'!$I828</f>
        <v>#N/A</v>
      </c>
      <c r="K828" s="25">
        <f>'Cost Input'!$G828+'Cost Input'!$I828</f>
        <v>0</v>
      </c>
      <c r="L828" s="26" t="e">
        <f>'Cost Input'!$H828+'Cost Input'!$J828</f>
        <v>#N/A</v>
      </c>
      <c r="M828" s="27"/>
      <c r="N828" s="27"/>
      <c r="O828" s="28">
        <f>'Cost Input'!$M828+'Cost Input'!$N828</f>
        <v>0</v>
      </c>
      <c r="P828" s="29"/>
      <c r="Q828" s="29"/>
      <c r="R828" s="1"/>
      <c r="S828" s="1"/>
      <c r="T828" s="1"/>
      <c r="U828" s="1"/>
      <c r="V828" s="1"/>
      <c r="W828" s="1"/>
      <c r="X828" s="1"/>
      <c r="Y828" s="1"/>
      <c r="Z828" s="1"/>
    </row>
    <row r="829" spans="1:26" ht="14.25" customHeight="1">
      <c r="A829" s="20"/>
      <c r="B829" s="21"/>
      <c r="C829" s="21"/>
      <c r="D829" s="22"/>
      <c r="E829" s="21"/>
      <c r="F829" s="162" t="e" cm="1">
        <f t="array" ref="F829">_xlfn.IFS(D829="Tech Bachelor - Still to be hired",5700,D829="Master - Still to be hired",8000,D829="Master in Eng - Still to be hired",8700,D829="PhD - Still to be hired",10500,D829="Tech Bachelor",5700,D829="Master",8000,D829="Master in Eng",8700,D829="PhD",10500)</f>
        <v>#N/A</v>
      </c>
      <c r="G829" s="23"/>
      <c r="H829" s="24" t="e">
        <f>'Cost Input'!$F829*'Cost Input'!$G829</f>
        <v>#N/A</v>
      </c>
      <c r="I829" s="23"/>
      <c r="J829" s="24" t="e">
        <f>'Cost Input'!$F829*'Cost Input'!$I829</f>
        <v>#N/A</v>
      </c>
      <c r="K829" s="25">
        <f>'Cost Input'!$G829+'Cost Input'!$I829</f>
        <v>0</v>
      </c>
      <c r="L829" s="26" t="e">
        <f>'Cost Input'!$H829+'Cost Input'!$J829</f>
        <v>#N/A</v>
      </c>
      <c r="M829" s="27"/>
      <c r="N829" s="27"/>
      <c r="O829" s="28">
        <f>'Cost Input'!$M829+'Cost Input'!$N829</f>
        <v>0</v>
      </c>
      <c r="P829" s="29"/>
      <c r="Q829" s="29"/>
      <c r="R829" s="1"/>
      <c r="S829" s="1"/>
      <c r="T829" s="1"/>
      <c r="U829" s="1"/>
      <c r="V829" s="1"/>
      <c r="W829" s="1"/>
      <c r="X829" s="1"/>
      <c r="Y829" s="1"/>
      <c r="Z829" s="1"/>
    </row>
    <row r="830" spans="1:26" ht="14.25" customHeight="1">
      <c r="A830" s="20"/>
      <c r="B830" s="21"/>
      <c r="C830" s="21"/>
      <c r="D830" s="22"/>
      <c r="E830" s="21"/>
      <c r="F830" s="162" t="e" cm="1">
        <f t="array" ref="F830">_xlfn.IFS(D830="Tech Bachelor - Still to be hired",5700,D830="Master - Still to be hired",8000,D830="Master in Eng - Still to be hired",8700,D830="PhD - Still to be hired",10500,D830="Tech Bachelor",5700,D830="Master",8000,D830="Master in Eng",8700,D830="PhD",10500)</f>
        <v>#N/A</v>
      </c>
      <c r="G830" s="23"/>
      <c r="H830" s="24" t="e">
        <f>'Cost Input'!$F830*'Cost Input'!$G830</f>
        <v>#N/A</v>
      </c>
      <c r="I830" s="23"/>
      <c r="J830" s="24" t="e">
        <f>'Cost Input'!$F830*'Cost Input'!$I830</f>
        <v>#N/A</v>
      </c>
      <c r="K830" s="25">
        <f>'Cost Input'!$G830+'Cost Input'!$I830</f>
        <v>0</v>
      </c>
      <c r="L830" s="26" t="e">
        <f>'Cost Input'!$H830+'Cost Input'!$J830</f>
        <v>#N/A</v>
      </c>
      <c r="M830" s="27"/>
      <c r="N830" s="27"/>
      <c r="O830" s="28">
        <f>'Cost Input'!$M830+'Cost Input'!$N830</f>
        <v>0</v>
      </c>
      <c r="P830" s="29"/>
      <c r="Q830" s="29"/>
      <c r="R830" s="1"/>
      <c r="S830" s="1"/>
      <c r="T830" s="1"/>
      <c r="U830" s="1"/>
      <c r="V830" s="1"/>
      <c r="W830" s="1"/>
      <c r="X830" s="1"/>
      <c r="Y830" s="1"/>
      <c r="Z830" s="1"/>
    </row>
    <row r="831" spans="1:26" ht="14.25" customHeight="1">
      <c r="A831" s="20"/>
      <c r="B831" s="21"/>
      <c r="C831" s="21"/>
      <c r="D831" s="22"/>
      <c r="E831" s="21"/>
      <c r="F831" s="162" t="e" cm="1">
        <f t="array" ref="F831">_xlfn.IFS(D831="Tech Bachelor - Still to be hired",5700,D831="Master - Still to be hired",8000,D831="Master in Eng - Still to be hired",8700,D831="PhD - Still to be hired",10500,D831="Tech Bachelor",5700,D831="Master",8000,D831="Master in Eng",8700,D831="PhD",10500)</f>
        <v>#N/A</v>
      </c>
      <c r="G831" s="23"/>
      <c r="H831" s="24" t="e">
        <f>'Cost Input'!$F831*'Cost Input'!$G831</f>
        <v>#N/A</v>
      </c>
      <c r="I831" s="23"/>
      <c r="J831" s="24" t="e">
        <f>'Cost Input'!$F831*'Cost Input'!$I831</f>
        <v>#N/A</v>
      </c>
      <c r="K831" s="25">
        <f>'Cost Input'!$G831+'Cost Input'!$I831</f>
        <v>0</v>
      </c>
      <c r="L831" s="26" t="e">
        <f>'Cost Input'!$H831+'Cost Input'!$J831</f>
        <v>#N/A</v>
      </c>
      <c r="M831" s="27"/>
      <c r="N831" s="27"/>
      <c r="O831" s="28">
        <f>'Cost Input'!$M831+'Cost Input'!$N831</f>
        <v>0</v>
      </c>
      <c r="P831" s="29"/>
      <c r="Q831" s="29"/>
      <c r="R831" s="1"/>
      <c r="S831" s="1"/>
      <c r="T831" s="1"/>
      <c r="U831" s="1"/>
      <c r="V831" s="1"/>
      <c r="W831" s="1"/>
      <c r="X831" s="1"/>
      <c r="Y831" s="1"/>
      <c r="Z831" s="1"/>
    </row>
    <row r="832" spans="1:26" ht="14.25" customHeight="1">
      <c r="A832" s="20"/>
      <c r="B832" s="21"/>
      <c r="C832" s="21"/>
      <c r="D832" s="22"/>
      <c r="E832" s="21"/>
      <c r="F832" s="162" t="e" cm="1">
        <f t="array" ref="F832">_xlfn.IFS(D832="Tech Bachelor - Still to be hired",5700,D832="Master - Still to be hired",8000,D832="Master in Eng - Still to be hired",8700,D832="PhD - Still to be hired",10500,D832="Tech Bachelor",5700,D832="Master",8000,D832="Master in Eng",8700,D832="PhD",10500)</f>
        <v>#N/A</v>
      </c>
      <c r="G832" s="23"/>
      <c r="H832" s="24" t="e">
        <f>'Cost Input'!$F832*'Cost Input'!$G832</f>
        <v>#N/A</v>
      </c>
      <c r="I832" s="23"/>
      <c r="J832" s="24" t="e">
        <f>'Cost Input'!$F832*'Cost Input'!$I832</f>
        <v>#N/A</v>
      </c>
      <c r="K832" s="25">
        <f>'Cost Input'!$G832+'Cost Input'!$I832</f>
        <v>0</v>
      </c>
      <c r="L832" s="26" t="e">
        <f>'Cost Input'!$H832+'Cost Input'!$J832</f>
        <v>#N/A</v>
      </c>
      <c r="M832" s="27"/>
      <c r="N832" s="27"/>
      <c r="O832" s="28">
        <f>'Cost Input'!$M832+'Cost Input'!$N832</f>
        <v>0</v>
      </c>
      <c r="P832" s="29"/>
      <c r="Q832" s="29"/>
      <c r="R832" s="1"/>
      <c r="S832" s="1"/>
      <c r="T832" s="1"/>
      <c r="U832" s="1"/>
      <c r="V832" s="1"/>
      <c r="W832" s="1"/>
      <c r="X832" s="1"/>
      <c r="Y832" s="1"/>
      <c r="Z832" s="1"/>
    </row>
    <row r="833" spans="1:26" ht="14.25" customHeight="1">
      <c r="A833" s="20"/>
      <c r="B833" s="21"/>
      <c r="C833" s="21"/>
      <c r="D833" s="22"/>
      <c r="E833" s="21"/>
      <c r="F833" s="162" t="e" cm="1">
        <f t="array" ref="F833">_xlfn.IFS(D833="Tech Bachelor - Still to be hired",5700,D833="Master - Still to be hired",8000,D833="Master in Eng - Still to be hired",8700,D833="PhD - Still to be hired",10500,D833="Tech Bachelor",5700,D833="Master",8000,D833="Master in Eng",8700,D833="PhD",10500)</f>
        <v>#N/A</v>
      </c>
      <c r="G833" s="23"/>
      <c r="H833" s="24" t="e">
        <f>'Cost Input'!$F833*'Cost Input'!$G833</f>
        <v>#N/A</v>
      </c>
      <c r="I833" s="23"/>
      <c r="J833" s="24" t="e">
        <f>'Cost Input'!$F833*'Cost Input'!$I833</f>
        <v>#N/A</v>
      </c>
      <c r="K833" s="25">
        <f>'Cost Input'!$G833+'Cost Input'!$I833</f>
        <v>0</v>
      </c>
      <c r="L833" s="26" t="e">
        <f>'Cost Input'!$H833+'Cost Input'!$J833</f>
        <v>#N/A</v>
      </c>
      <c r="M833" s="27"/>
      <c r="N833" s="27"/>
      <c r="O833" s="28">
        <f>'Cost Input'!$M833+'Cost Input'!$N833</f>
        <v>0</v>
      </c>
      <c r="P833" s="29"/>
      <c r="Q833" s="29"/>
      <c r="R833" s="1"/>
      <c r="S833" s="1"/>
      <c r="T833" s="1"/>
      <c r="U833" s="1"/>
      <c r="V833" s="1"/>
      <c r="W833" s="1"/>
      <c r="X833" s="1"/>
      <c r="Y833" s="1"/>
      <c r="Z833" s="1"/>
    </row>
    <row r="834" spans="1:26" ht="14.25" customHeight="1">
      <c r="A834" s="20"/>
      <c r="B834" s="21"/>
      <c r="C834" s="21"/>
      <c r="D834" s="22"/>
      <c r="E834" s="21"/>
      <c r="F834" s="162" t="e" cm="1">
        <f t="array" ref="F834">_xlfn.IFS(D834="Tech Bachelor - Still to be hired",5700,D834="Master - Still to be hired",8000,D834="Master in Eng - Still to be hired",8700,D834="PhD - Still to be hired",10500,D834="Tech Bachelor",5700,D834="Master",8000,D834="Master in Eng",8700,D834="PhD",10500)</f>
        <v>#N/A</v>
      </c>
      <c r="G834" s="23"/>
      <c r="H834" s="24" t="e">
        <f>'Cost Input'!$F834*'Cost Input'!$G834</f>
        <v>#N/A</v>
      </c>
      <c r="I834" s="23"/>
      <c r="J834" s="24" t="e">
        <f>'Cost Input'!$F834*'Cost Input'!$I834</f>
        <v>#N/A</v>
      </c>
      <c r="K834" s="25">
        <f>'Cost Input'!$G834+'Cost Input'!$I834</f>
        <v>0</v>
      </c>
      <c r="L834" s="26" t="e">
        <f>'Cost Input'!$H834+'Cost Input'!$J834</f>
        <v>#N/A</v>
      </c>
      <c r="M834" s="27"/>
      <c r="N834" s="27"/>
      <c r="O834" s="28">
        <f>'Cost Input'!$M834+'Cost Input'!$N834</f>
        <v>0</v>
      </c>
      <c r="P834" s="29"/>
      <c r="Q834" s="29"/>
      <c r="R834" s="1"/>
      <c r="S834" s="1"/>
      <c r="T834" s="1"/>
      <c r="U834" s="1"/>
      <c r="V834" s="1"/>
      <c r="W834" s="1"/>
      <c r="X834" s="1"/>
      <c r="Y834" s="1"/>
      <c r="Z834" s="1"/>
    </row>
    <row r="835" spans="1:26" ht="14.25" customHeight="1">
      <c r="A835" s="20"/>
      <c r="B835" s="21"/>
      <c r="C835" s="21"/>
      <c r="D835" s="22"/>
      <c r="E835" s="21"/>
      <c r="F835" s="162" t="e" cm="1">
        <f t="array" ref="F835">_xlfn.IFS(D835="Tech Bachelor - Still to be hired",5700,D835="Master - Still to be hired",8000,D835="Master in Eng - Still to be hired",8700,D835="PhD - Still to be hired",10500,D835="Tech Bachelor",5700,D835="Master",8000,D835="Master in Eng",8700,D835="PhD",10500)</f>
        <v>#N/A</v>
      </c>
      <c r="G835" s="23"/>
      <c r="H835" s="24" t="e">
        <f>'Cost Input'!$F835*'Cost Input'!$G835</f>
        <v>#N/A</v>
      </c>
      <c r="I835" s="23"/>
      <c r="J835" s="24" t="e">
        <f>'Cost Input'!$F835*'Cost Input'!$I835</f>
        <v>#N/A</v>
      </c>
      <c r="K835" s="25">
        <f>'Cost Input'!$G835+'Cost Input'!$I835</f>
        <v>0</v>
      </c>
      <c r="L835" s="26" t="e">
        <f>'Cost Input'!$H835+'Cost Input'!$J835</f>
        <v>#N/A</v>
      </c>
      <c r="M835" s="27"/>
      <c r="N835" s="27"/>
      <c r="O835" s="28">
        <f>'Cost Input'!$M835+'Cost Input'!$N835</f>
        <v>0</v>
      </c>
      <c r="P835" s="29"/>
      <c r="Q835" s="29"/>
      <c r="R835" s="1"/>
      <c r="S835" s="1"/>
      <c r="T835" s="1"/>
      <c r="U835" s="1"/>
      <c r="V835" s="1"/>
      <c r="W835" s="1"/>
      <c r="X835" s="1"/>
      <c r="Y835" s="1"/>
      <c r="Z835" s="1"/>
    </row>
    <row r="836" spans="1:26" ht="14.25" customHeight="1">
      <c r="A836" s="20"/>
      <c r="B836" s="21"/>
      <c r="C836" s="21"/>
      <c r="D836" s="22"/>
      <c r="E836" s="21"/>
      <c r="F836" s="162" t="e" cm="1">
        <f t="array" ref="F836">_xlfn.IFS(D836="Tech Bachelor - Still to be hired",5700,D836="Master - Still to be hired",8000,D836="Master in Eng - Still to be hired",8700,D836="PhD - Still to be hired",10500,D836="Tech Bachelor",5700,D836="Master",8000,D836="Master in Eng",8700,D836="PhD",10500)</f>
        <v>#N/A</v>
      </c>
      <c r="G836" s="23"/>
      <c r="H836" s="24" t="e">
        <f>'Cost Input'!$F836*'Cost Input'!$G836</f>
        <v>#N/A</v>
      </c>
      <c r="I836" s="23"/>
      <c r="J836" s="24" t="e">
        <f>'Cost Input'!$F836*'Cost Input'!$I836</f>
        <v>#N/A</v>
      </c>
      <c r="K836" s="25">
        <f>'Cost Input'!$G836+'Cost Input'!$I836</f>
        <v>0</v>
      </c>
      <c r="L836" s="26" t="e">
        <f>'Cost Input'!$H836+'Cost Input'!$J836</f>
        <v>#N/A</v>
      </c>
      <c r="M836" s="27"/>
      <c r="N836" s="27"/>
      <c r="O836" s="28">
        <f>'Cost Input'!$M836+'Cost Input'!$N836</f>
        <v>0</v>
      </c>
      <c r="P836" s="29"/>
      <c r="Q836" s="29"/>
      <c r="R836" s="1"/>
      <c r="S836" s="1"/>
      <c r="T836" s="1"/>
      <c r="U836" s="1"/>
      <c r="V836" s="1"/>
      <c r="W836" s="1"/>
      <c r="X836" s="1"/>
      <c r="Y836" s="1"/>
      <c r="Z836" s="1"/>
    </row>
    <row r="837" spans="1:26" ht="14.25" customHeight="1">
      <c r="A837" s="20"/>
      <c r="B837" s="21"/>
      <c r="C837" s="21"/>
      <c r="D837" s="22"/>
      <c r="E837" s="21"/>
      <c r="F837" s="162" t="e" cm="1">
        <f t="array" ref="F837">_xlfn.IFS(D837="Tech Bachelor - Still to be hired",5700,D837="Master - Still to be hired",8000,D837="Master in Eng - Still to be hired",8700,D837="PhD - Still to be hired",10500,D837="Tech Bachelor",5700,D837="Master",8000,D837="Master in Eng",8700,D837="PhD",10500)</f>
        <v>#N/A</v>
      </c>
      <c r="G837" s="23"/>
      <c r="H837" s="24" t="e">
        <f>'Cost Input'!$F837*'Cost Input'!$G837</f>
        <v>#N/A</v>
      </c>
      <c r="I837" s="23"/>
      <c r="J837" s="24" t="e">
        <f>'Cost Input'!$F837*'Cost Input'!$I837</f>
        <v>#N/A</v>
      </c>
      <c r="K837" s="25">
        <f>'Cost Input'!$G837+'Cost Input'!$I837</f>
        <v>0</v>
      </c>
      <c r="L837" s="26" t="e">
        <f>'Cost Input'!$H837+'Cost Input'!$J837</f>
        <v>#N/A</v>
      </c>
      <c r="M837" s="27"/>
      <c r="N837" s="27"/>
      <c r="O837" s="28">
        <f>'Cost Input'!$M837+'Cost Input'!$N837</f>
        <v>0</v>
      </c>
      <c r="P837" s="29"/>
      <c r="Q837" s="29"/>
      <c r="R837" s="1"/>
      <c r="S837" s="1"/>
      <c r="T837" s="1"/>
      <c r="U837" s="1"/>
      <c r="V837" s="1"/>
      <c r="W837" s="1"/>
      <c r="X837" s="1"/>
      <c r="Y837" s="1"/>
      <c r="Z837" s="1"/>
    </row>
    <row r="838" spans="1:26" ht="14.25" customHeight="1">
      <c r="A838" s="20"/>
      <c r="B838" s="21"/>
      <c r="C838" s="21"/>
      <c r="D838" s="22"/>
      <c r="E838" s="21"/>
      <c r="F838" s="162" t="e" cm="1">
        <f t="array" ref="F838">_xlfn.IFS(D838="Tech Bachelor - Still to be hired",5700,D838="Master - Still to be hired",8000,D838="Master in Eng - Still to be hired",8700,D838="PhD - Still to be hired",10500,D838="Tech Bachelor",5700,D838="Master",8000,D838="Master in Eng",8700,D838="PhD",10500)</f>
        <v>#N/A</v>
      </c>
      <c r="G838" s="23"/>
      <c r="H838" s="24" t="e">
        <f>'Cost Input'!$F838*'Cost Input'!$G838</f>
        <v>#N/A</v>
      </c>
      <c r="I838" s="23"/>
      <c r="J838" s="24" t="e">
        <f>'Cost Input'!$F838*'Cost Input'!$I838</f>
        <v>#N/A</v>
      </c>
      <c r="K838" s="25">
        <f>'Cost Input'!$G838+'Cost Input'!$I838</f>
        <v>0</v>
      </c>
      <c r="L838" s="26" t="e">
        <f>'Cost Input'!$H838+'Cost Input'!$J838</f>
        <v>#N/A</v>
      </c>
      <c r="M838" s="27"/>
      <c r="N838" s="27"/>
      <c r="O838" s="28">
        <f>'Cost Input'!$M838+'Cost Input'!$N838</f>
        <v>0</v>
      </c>
      <c r="P838" s="29"/>
      <c r="Q838" s="29"/>
      <c r="R838" s="1"/>
      <c r="S838" s="1"/>
      <c r="T838" s="1"/>
      <c r="U838" s="1"/>
      <c r="V838" s="1"/>
      <c r="W838" s="1"/>
      <c r="X838" s="1"/>
      <c r="Y838" s="1"/>
      <c r="Z838" s="1"/>
    </row>
    <row r="839" spans="1:26" ht="14.25" customHeight="1">
      <c r="A839" s="20"/>
      <c r="B839" s="21"/>
      <c r="C839" s="21"/>
      <c r="D839" s="22"/>
      <c r="E839" s="21"/>
      <c r="F839" s="162" t="e" cm="1">
        <f t="array" ref="F839">_xlfn.IFS(D839="Tech Bachelor - Still to be hired",5700,D839="Master - Still to be hired",8000,D839="Master in Eng - Still to be hired",8700,D839="PhD - Still to be hired",10500,D839="Tech Bachelor",5700,D839="Master",8000,D839="Master in Eng",8700,D839="PhD",10500)</f>
        <v>#N/A</v>
      </c>
      <c r="G839" s="23"/>
      <c r="H839" s="24" t="e">
        <f>'Cost Input'!$F839*'Cost Input'!$G839</f>
        <v>#N/A</v>
      </c>
      <c r="I839" s="23"/>
      <c r="J839" s="24" t="e">
        <f>'Cost Input'!$F839*'Cost Input'!$I839</f>
        <v>#N/A</v>
      </c>
      <c r="K839" s="25">
        <f>'Cost Input'!$G839+'Cost Input'!$I839</f>
        <v>0</v>
      </c>
      <c r="L839" s="26" t="e">
        <f>'Cost Input'!$H839+'Cost Input'!$J839</f>
        <v>#N/A</v>
      </c>
      <c r="M839" s="27"/>
      <c r="N839" s="27"/>
      <c r="O839" s="28">
        <f>'Cost Input'!$M839+'Cost Input'!$N839</f>
        <v>0</v>
      </c>
      <c r="P839" s="29"/>
      <c r="Q839" s="29"/>
      <c r="R839" s="1"/>
      <c r="S839" s="1"/>
      <c r="T839" s="1"/>
      <c r="U839" s="1"/>
      <c r="V839" s="1"/>
      <c r="W839" s="1"/>
      <c r="X839" s="1"/>
      <c r="Y839" s="1"/>
      <c r="Z839" s="1"/>
    </row>
    <row r="840" spans="1:26" ht="14.25" customHeight="1">
      <c r="A840" s="20"/>
      <c r="B840" s="21"/>
      <c r="C840" s="21"/>
      <c r="D840" s="22"/>
      <c r="E840" s="21"/>
      <c r="F840" s="162" t="e" cm="1">
        <f t="array" ref="F840">_xlfn.IFS(D840="Tech Bachelor - Still to be hired",5700,D840="Master - Still to be hired",8000,D840="Master in Eng - Still to be hired",8700,D840="PhD - Still to be hired",10500,D840="Tech Bachelor",5700,D840="Master",8000,D840="Master in Eng",8700,D840="PhD",10500)</f>
        <v>#N/A</v>
      </c>
      <c r="G840" s="23"/>
      <c r="H840" s="24" t="e">
        <f>'Cost Input'!$F840*'Cost Input'!$G840</f>
        <v>#N/A</v>
      </c>
      <c r="I840" s="23"/>
      <c r="J840" s="24" t="e">
        <f>'Cost Input'!$F840*'Cost Input'!$I840</f>
        <v>#N/A</v>
      </c>
      <c r="K840" s="25">
        <f>'Cost Input'!$G840+'Cost Input'!$I840</f>
        <v>0</v>
      </c>
      <c r="L840" s="26" t="e">
        <f>'Cost Input'!$H840+'Cost Input'!$J840</f>
        <v>#N/A</v>
      </c>
      <c r="M840" s="27"/>
      <c r="N840" s="27"/>
      <c r="O840" s="28">
        <f>'Cost Input'!$M840+'Cost Input'!$N840</f>
        <v>0</v>
      </c>
      <c r="P840" s="29"/>
      <c r="Q840" s="29"/>
      <c r="R840" s="1"/>
      <c r="S840" s="1"/>
      <c r="T840" s="1"/>
      <c r="U840" s="1"/>
      <c r="V840" s="1"/>
      <c r="W840" s="1"/>
      <c r="X840" s="1"/>
      <c r="Y840" s="1"/>
      <c r="Z840" s="1"/>
    </row>
    <row r="841" spans="1:26" ht="14.25" customHeight="1">
      <c r="A841" s="20"/>
      <c r="B841" s="21"/>
      <c r="C841" s="21"/>
      <c r="D841" s="22"/>
      <c r="E841" s="21"/>
      <c r="F841" s="162" t="e" cm="1">
        <f t="array" ref="F841">_xlfn.IFS(D841="Tech Bachelor - Still to be hired",5700,D841="Master - Still to be hired",8000,D841="Master in Eng - Still to be hired",8700,D841="PhD - Still to be hired",10500,D841="Tech Bachelor",5700,D841="Master",8000,D841="Master in Eng",8700,D841="PhD",10500)</f>
        <v>#N/A</v>
      </c>
      <c r="G841" s="23"/>
      <c r="H841" s="24" t="e">
        <f>'Cost Input'!$F841*'Cost Input'!$G841</f>
        <v>#N/A</v>
      </c>
      <c r="I841" s="23"/>
      <c r="J841" s="24" t="e">
        <f>'Cost Input'!$F841*'Cost Input'!$I841</f>
        <v>#N/A</v>
      </c>
      <c r="K841" s="25">
        <f>'Cost Input'!$G841+'Cost Input'!$I841</f>
        <v>0</v>
      </c>
      <c r="L841" s="26" t="e">
        <f>'Cost Input'!$H841+'Cost Input'!$J841</f>
        <v>#N/A</v>
      </c>
      <c r="M841" s="27"/>
      <c r="N841" s="27"/>
      <c r="O841" s="28">
        <f>'Cost Input'!$M841+'Cost Input'!$N841</f>
        <v>0</v>
      </c>
      <c r="P841" s="29"/>
      <c r="Q841" s="29"/>
      <c r="R841" s="1"/>
      <c r="S841" s="1"/>
      <c r="T841" s="1"/>
      <c r="U841" s="1"/>
      <c r="V841" s="1"/>
      <c r="W841" s="1"/>
      <c r="X841" s="1"/>
      <c r="Y841" s="1"/>
      <c r="Z841" s="1"/>
    </row>
    <row r="842" spans="1:26" ht="14.25" customHeight="1">
      <c r="A842" s="20"/>
      <c r="B842" s="21"/>
      <c r="C842" s="21"/>
      <c r="D842" s="22"/>
      <c r="E842" s="21"/>
      <c r="F842" s="162" t="e" cm="1">
        <f t="array" ref="F842">_xlfn.IFS(D842="Tech Bachelor - Still to be hired",5700,D842="Master - Still to be hired",8000,D842="Master in Eng - Still to be hired",8700,D842="PhD - Still to be hired",10500,D842="Tech Bachelor",5700,D842="Master",8000,D842="Master in Eng",8700,D842="PhD",10500)</f>
        <v>#N/A</v>
      </c>
      <c r="G842" s="23"/>
      <c r="H842" s="24" t="e">
        <f>'Cost Input'!$F842*'Cost Input'!$G842</f>
        <v>#N/A</v>
      </c>
      <c r="I842" s="23"/>
      <c r="J842" s="24" t="e">
        <f>'Cost Input'!$F842*'Cost Input'!$I842</f>
        <v>#N/A</v>
      </c>
      <c r="K842" s="25">
        <f>'Cost Input'!$G842+'Cost Input'!$I842</f>
        <v>0</v>
      </c>
      <c r="L842" s="26" t="e">
        <f>'Cost Input'!$H842+'Cost Input'!$J842</f>
        <v>#N/A</v>
      </c>
      <c r="M842" s="27"/>
      <c r="N842" s="27"/>
      <c r="O842" s="28">
        <f>'Cost Input'!$M842+'Cost Input'!$N842</f>
        <v>0</v>
      </c>
      <c r="P842" s="29"/>
      <c r="Q842" s="29"/>
      <c r="R842" s="1"/>
      <c r="S842" s="1"/>
      <c r="T842" s="1"/>
      <c r="U842" s="1"/>
      <c r="V842" s="1"/>
      <c r="W842" s="1"/>
      <c r="X842" s="1"/>
      <c r="Y842" s="1"/>
      <c r="Z842" s="1"/>
    </row>
    <row r="843" spans="1:26" ht="14.25" customHeight="1">
      <c r="A843" s="20"/>
      <c r="B843" s="21"/>
      <c r="C843" s="21"/>
      <c r="D843" s="22"/>
      <c r="E843" s="21"/>
      <c r="F843" s="162" t="e" cm="1">
        <f t="array" ref="F843">_xlfn.IFS(D843="Tech Bachelor - Still to be hired",5700,D843="Master - Still to be hired",8000,D843="Master in Eng - Still to be hired",8700,D843="PhD - Still to be hired",10500,D843="Tech Bachelor",5700,D843="Master",8000,D843="Master in Eng",8700,D843="PhD",10500)</f>
        <v>#N/A</v>
      </c>
      <c r="G843" s="23"/>
      <c r="H843" s="24" t="e">
        <f>'Cost Input'!$F843*'Cost Input'!$G843</f>
        <v>#N/A</v>
      </c>
      <c r="I843" s="23"/>
      <c r="J843" s="24" t="e">
        <f>'Cost Input'!$F843*'Cost Input'!$I843</f>
        <v>#N/A</v>
      </c>
      <c r="K843" s="25">
        <f>'Cost Input'!$G843+'Cost Input'!$I843</f>
        <v>0</v>
      </c>
      <c r="L843" s="26" t="e">
        <f>'Cost Input'!$H843+'Cost Input'!$J843</f>
        <v>#N/A</v>
      </c>
      <c r="M843" s="27"/>
      <c r="N843" s="27"/>
      <c r="O843" s="28">
        <f>'Cost Input'!$M843+'Cost Input'!$N843</f>
        <v>0</v>
      </c>
      <c r="P843" s="29"/>
      <c r="Q843" s="29"/>
      <c r="R843" s="1"/>
      <c r="S843" s="1"/>
      <c r="T843" s="1"/>
      <c r="U843" s="1"/>
      <c r="V843" s="1"/>
      <c r="W843" s="1"/>
      <c r="X843" s="1"/>
      <c r="Y843" s="1"/>
      <c r="Z843" s="1"/>
    </row>
    <row r="844" spans="1:26" ht="14.25" customHeight="1">
      <c r="A844" s="20"/>
      <c r="B844" s="21"/>
      <c r="C844" s="21"/>
      <c r="D844" s="22"/>
      <c r="E844" s="21"/>
      <c r="F844" s="162" t="e" cm="1">
        <f t="array" ref="F844">_xlfn.IFS(D844="Tech Bachelor - Still to be hired",5700,D844="Master - Still to be hired",8000,D844="Master in Eng - Still to be hired",8700,D844="PhD - Still to be hired",10500,D844="Tech Bachelor",5700,D844="Master",8000,D844="Master in Eng",8700,D844="PhD",10500)</f>
        <v>#N/A</v>
      </c>
      <c r="G844" s="23"/>
      <c r="H844" s="24" t="e">
        <f>'Cost Input'!$F844*'Cost Input'!$G844</f>
        <v>#N/A</v>
      </c>
      <c r="I844" s="23"/>
      <c r="J844" s="24" t="e">
        <f>'Cost Input'!$F844*'Cost Input'!$I844</f>
        <v>#N/A</v>
      </c>
      <c r="K844" s="25">
        <f>'Cost Input'!$G844+'Cost Input'!$I844</f>
        <v>0</v>
      </c>
      <c r="L844" s="26" t="e">
        <f>'Cost Input'!$H844+'Cost Input'!$J844</f>
        <v>#N/A</v>
      </c>
      <c r="M844" s="27"/>
      <c r="N844" s="27"/>
      <c r="O844" s="28">
        <f>'Cost Input'!$M844+'Cost Input'!$N844</f>
        <v>0</v>
      </c>
      <c r="P844" s="29"/>
      <c r="Q844" s="29"/>
      <c r="R844" s="1"/>
      <c r="S844" s="1"/>
      <c r="T844" s="1"/>
      <c r="U844" s="1"/>
      <c r="V844" s="1"/>
      <c r="W844" s="1"/>
      <c r="X844" s="1"/>
      <c r="Y844" s="1"/>
      <c r="Z844" s="1"/>
    </row>
    <row r="845" spans="1:26" ht="14.25" customHeight="1">
      <c r="A845" s="20"/>
      <c r="B845" s="21"/>
      <c r="C845" s="21"/>
      <c r="D845" s="22"/>
      <c r="E845" s="21"/>
      <c r="F845" s="162" t="e" cm="1">
        <f t="array" ref="F845">_xlfn.IFS(D845="Tech Bachelor - Still to be hired",5700,D845="Master - Still to be hired",8000,D845="Master in Eng - Still to be hired",8700,D845="PhD - Still to be hired",10500,D845="Tech Bachelor",5700,D845="Master",8000,D845="Master in Eng",8700,D845="PhD",10500)</f>
        <v>#N/A</v>
      </c>
      <c r="G845" s="23"/>
      <c r="H845" s="24" t="e">
        <f>'Cost Input'!$F845*'Cost Input'!$G845</f>
        <v>#N/A</v>
      </c>
      <c r="I845" s="23"/>
      <c r="J845" s="24" t="e">
        <f>'Cost Input'!$F845*'Cost Input'!$I845</f>
        <v>#N/A</v>
      </c>
      <c r="K845" s="25">
        <f>'Cost Input'!$G845+'Cost Input'!$I845</f>
        <v>0</v>
      </c>
      <c r="L845" s="26" t="e">
        <f>'Cost Input'!$H845+'Cost Input'!$J845</f>
        <v>#N/A</v>
      </c>
      <c r="M845" s="27"/>
      <c r="N845" s="27"/>
      <c r="O845" s="28">
        <f>'Cost Input'!$M845+'Cost Input'!$N845</f>
        <v>0</v>
      </c>
      <c r="P845" s="29"/>
      <c r="Q845" s="29"/>
      <c r="R845" s="1"/>
      <c r="S845" s="1"/>
      <c r="T845" s="1"/>
      <c r="U845" s="1"/>
      <c r="V845" s="1"/>
      <c r="W845" s="1"/>
      <c r="X845" s="1"/>
      <c r="Y845" s="1"/>
      <c r="Z845" s="1"/>
    </row>
    <row r="846" spans="1:26" ht="14.25" customHeight="1">
      <c r="A846" s="20"/>
      <c r="B846" s="21"/>
      <c r="C846" s="21"/>
      <c r="D846" s="22"/>
      <c r="E846" s="21"/>
      <c r="F846" s="162" t="e" cm="1">
        <f t="array" ref="F846">_xlfn.IFS(D846="Tech Bachelor - Still to be hired",5700,D846="Master - Still to be hired",8000,D846="Master in Eng - Still to be hired",8700,D846="PhD - Still to be hired",10500,D846="Tech Bachelor",5700,D846="Master",8000,D846="Master in Eng",8700,D846="PhD",10500)</f>
        <v>#N/A</v>
      </c>
      <c r="G846" s="23"/>
      <c r="H846" s="24" t="e">
        <f>'Cost Input'!$F846*'Cost Input'!$G846</f>
        <v>#N/A</v>
      </c>
      <c r="I846" s="23"/>
      <c r="J846" s="24" t="e">
        <f>'Cost Input'!$F846*'Cost Input'!$I846</f>
        <v>#N/A</v>
      </c>
      <c r="K846" s="25">
        <f>'Cost Input'!$G846+'Cost Input'!$I846</f>
        <v>0</v>
      </c>
      <c r="L846" s="26" t="e">
        <f>'Cost Input'!$H846+'Cost Input'!$J846</f>
        <v>#N/A</v>
      </c>
      <c r="M846" s="27"/>
      <c r="N846" s="27"/>
      <c r="O846" s="28">
        <f>'Cost Input'!$M846+'Cost Input'!$N846</f>
        <v>0</v>
      </c>
      <c r="P846" s="29"/>
      <c r="Q846" s="29"/>
      <c r="R846" s="1"/>
      <c r="S846" s="1"/>
      <c r="T846" s="1"/>
      <c r="U846" s="1"/>
      <c r="V846" s="1"/>
      <c r="W846" s="1"/>
      <c r="X846" s="1"/>
      <c r="Y846" s="1"/>
      <c r="Z846" s="1"/>
    </row>
    <row r="847" spans="1:26" ht="14.25" customHeight="1">
      <c r="A847" s="20"/>
      <c r="B847" s="21"/>
      <c r="C847" s="21"/>
      <c r="D847" s="22"/>
      <c r="E847" s="21"/>
      <c r="F847" s="162" t="e" cm="1">
        <f t="array" ref="F847">_xlfn.IFS(D847="Tech Bachelor - Still to be hired",5700,D847="Master - Still to be hired",8000,D847="Master in Eng - Still to be hired",8700,D847="PhD - Still to be hired",10500,D847="Tech Bachelor",5700,D847="Master",8000,D847="Master in Eng",8700,D847="PhD",10500)</f>
        <v>#N/A</v>
      </c>
      <c r="G847" s="23"/>
      <c r="H847" s="24" t="e">
        <f>'Cost Input'!$F847*'Cost Input'!$G847</f>
        <v>#N/A</v>
      </c>
      <c r="I847" s="23"/>
      <c r="J847" s="24" t="e">
        <f>'Cost Input'!$F847*'Cost Input'!$I847</f>
        <v>#N/A</v>
      </c>
      <c r="K847" s="25">
        <f>'Cost Input'!$G847+'Cost Input'!$I847</f>
        <v>0</v>
      </c>
      <c r="L847" s="26" t="e">
        <f>'Cost Input'!$H847+'Cost Input'!$J847</f>
        <v>#N/A</v>
      </c>
      <c r="M847" s="27"/>
      <c r="N847" s="27"/>
      <c r="O847" s="28">
        <f>'Cost Input'!$M847+'Cost Input'!$N847</f>
        <v>0</v>
      </c>
      <c r="P847" s="29"/>
      <c r="Q847" s="29"/>
      <c r="R847" s="1"/>
      <c r="S847" s="1"/>
      <c r="T847" s="1"/>
      <c r="U847" s="1"/>
      <c r="V847" s="1"/>
      <c r="W847" s="1"/>
      <c r="X847" s="1"/>
      <c r="Y847" s="1"/>
      <c r="Z847" s="1"/>
    </row>
    <row r="848" spans="1:26" ht="14.25" customHeight="1">
      <c r="A848" s="20"/>
      <c r="B848" s="21"/>
      <c r="C848" s="21"/>
      <c r="D848" s="22"/>
      <c r="E848" s="21"/>
      <c r="F848" s="162" t="e" cm="1">
        <f t="array" ref="F848">_xlfn.IFS(D848="Tech Bachelor - Still to be hired",5700,D848="Master - Still to be hired",8000,D848="Master in Eng - Still to be hired",8700,D848="PhD - Still to be hired",10500,D848="Tech Bachelor",5700,D848="Master",8000,D848="Master in Eng",8700,D848="PhD",10500)</f>
        <v>#N/A</v>
      </c>
      <c r="G848" s="23"/>
      <c r="H848" s="24" t="e">
        <f>'Cost Input'!$F848*'Cost Input'!$G848</f>
        <v>#N/A</v>
      </c>
      <c r="I848" s="23"/>
      <c r="J848" s="24" t="e">
        <f>'Cost Input'!$F848*'Cost Input'!$I848</f>
        <v>#N/A</v>
      </c>
      <c r="K848" s="25">
        <f>'Cost Input'!$G848+'Cost Input'!$I848</f>
        <v>0</v>
      </c>
      <c r="L848" s="26" t="e">
        <f>'Cost Input'!$H848+'Cost Input'!$J848</f>
        <v>#N/A</v>
      </c>
      <c r="M848" s="27"/>
      <c r="N848" s="27"/>
      <c r="O848" s="28">
        <f>'Cost Input'!$M848+'Cost Input'!$N848</f>
        <v>0</v>
      </c>
      <c r="P848" s="29"/>
      <c r="Q848" s="29"/>
      <c r="R848" s="1"/>
      <c r="S848" s="1"/>
      <c r="T848" s="1"/>
      <c r="U848" s="1"/>
      <c r="V848" s="1"/>
      <c r="W848" s="1"/>
      <c r="X848" s="1"/>
      <c r="Y848" s="1"/>
      <c r="Z848" s="1"/>
    </row>
    <row r="849" spans="1:26" ht="14.25" customHeight="1">
      <c r="A849" s="20"/>
      <c r="B849" s="21"/>
      <c r="C849" s="21"/>
      <c r="D849" s="22"/>
      <c r="E849" s="21"/>
      <c r="F849" s="162" t="e" cm="1">
        <f t="array" ref="F849">_xlfn.IFS(D849="Tech Bachelor - Still to be hired",5700,D849="Master - Still to be hired",8000,D849="Master in Eng - Still to be hired",8700,D849="PhD - Still to be hired",10500,D849="Tech Bachelor",5700,D849="Master",8000,D849="Master in Eng",8700,D849="PhD",10500)</f>
        <v>#N/A</v>
      </c>
      <c r="G849" s="23"/>
      <c r="H849" s="24" t="e">
        <f>'Cost Input'!$F849*'Cost Input'!$G849</f>
        <v>#N/A</v>
      </c>
      <c r="I849" s="23"/>
      <c r="J849" s="24" t="e">
        <f>'Cost Input'!$F849*'Cost Input'!$I849</f>
        <v>#N/A</v>
      </c>
      <c r="K849" s="25">
        <f>'Cost Input'!$G849+'Cost Input'!$I849</f>
        <v>0</v>
      </c>
      <c r="L849" s="26" t="e">
        <f>'Cost Input'!$H849+'Cost Input'!$J849</f>
        <v>#N/A</v>
      </c>
      <c r="M849" s="27"/>
      <c r="N849" s="27"/>
      <c r="O849" s="28">
        <f>'Cost Input'!$M849+'Cost Input'!$N849</f>
        <v>0</v>
      </c>
      <c r="P849" s="29"/>
      <c r="Q849" s="29"/>
      <c r="R849" s="1"/>
      <c r="S849" s="1"/>
      <c r="T849" s="1"/>
      <c r="U849" s="1"/>
      <c r="V849" s="1"/>
      <c r="W849" s="1"/>
      <c r="X849" s="1"/>
      <c r="Y849" s="1"/>
      <c r="Z849" s="1"/>
    </row>
    <row r="850" spans="1:26" ht="14.25" customHeight="1">
      <c r="A850" s="20"/>
      <c r="B850" s="21"/>
      <c r="C850" s="21"/>
      <c r="D850" s="22"/>
      <c r="E850" s="21"/>
      <c r="F850" s="162" t="e" cm="1">
        <f t="array" ref="F850">_xlfn.IFS(D850="Tech Bachelor - Still to be hired",5700,D850="Master - Still to be hired",8000,D850="Master in Eng - Still to be hired",8700,D850="PhD - Still to be hired",10500,D850="Tech Bachelor",5700,D850="Master",8000,D850="Master in Eng",8700,D850="PhD",10500)</f>
        <v>#N/A</v>
      </c>
      <c r="G850" s="23"/>
      <c r="H850" s="24" t="e">
        <f>'Cost Input'!$F850*'Cost Input'!$G850</f>
        <v>#N/A</v>
      </c>
      <c r="I850" s="23"/>
      <c r="J850" s="24" t="e">
        <f>'Cost Input'!$F850*'Cost Input'!$I850</f>
        <v>#N/A</v>
      </c>
      <c r="K850" s="25">
        <f>'Cost Input'!$G850+'Cost Input'!$I850</f>
        <v>0</v>
      </c>
      <c r="L850" s="26" t="e">
        <f>'Cost Input'!$H850+'Cost Input'!$J850</f>
        <v>#N/A</v>
      </c>
      <c r="M850" s="27"/>
      <c r="N850" s="27"/>
      <c r="O850" s="28">
        <f>'Cost Input'!$M850+'Cost Input'!$N850</f>
        <v>0</v>
      </c>
      <c r="P850" s="29"/>
      <c r="Q850" s="29"/>
      <c r="R850" s="1"/>
      <c r="S850" s="1"/>
      <c r="T850" s="1"/>
      <c r="U850" s="1"/>
      <c r="V850" s="1"/>
      <c r="W850" s="1"/>
      <c r="X850" s="1"/>
      <c r="Y850" s="1"/>
      <c r="Z850" s="1"/>
    </row>
    <row r="851" spans="1:26" ht="14.25" customHeight="1">
      <c r="A851" s="20"/>
      <c r="B851" s="21"/>
      <c r="C851" s="21"/>
      <c r="D851" s="22"/>
      <c r="E851" s="21"/>
      <c r="F851" s="162" t="e" cm="1">
        <f t="array" ref="F851">_xlfn.IFS(D851="Tech Bachelor - Still to be hired",5700,D851="Master - Still to be hired",8000,D851="Master in Eng - Still to be hired",8700,D851="PhD - Still to be hired",10500,D851="Tech Bachelor",5700,D851="Master",8000,D851="Master in Eng",8700,D851="PhD",10500)</f>
        <v>#N/A</v>
      </c>
      <c r="G851" s="23"/>
      <c r="H851" s="24" t="e">
        <f>'Cost Input'!$F851*'Cost Input'!$G851</f>
        <v>#N/A</v>
      </c>
      <c r="I851" s="23"/>
      <c r="J851" s="24" t="e">
        <f>'Cost Input'!$F851*'Cost Input'!$I851</f>
        <v>#N/A</v>
      </c>
      <c r="K851" s="25">
        <f>'Cost Input'!$G851+'Cost Input'!$I851</f>
        <v>0</v>
      </c>
      <c r="L851" s="26" t="e">
        <f>'Cost Input'!$H851+'Cost Input'!$J851</f>
        <v>#N/A</v>
      </c>
      <c r="M851" s="27"/>
      <c r="N851" s="27"/>
      <c r="O851" s="28">
        <f>'Cost Input'!$M851+'Cost Input'!$N851</f>
        <v>0</v>
      </c>
      <c r="P851" s="29"/>
      <c r="Q851" s="29"/>
      <c r="R851" s="1"/>
      <c r="S851" s="1"/>
      <c r="T851" s="1"/>
      <c r="U851" s="1"/>
      <c r="V851" s="1"/>
      <c r="W851" s="1"/>
      <c r="X851" s="1"/>
      <c r="Y851" s="1"/>
      <c r="Z851" s="1"/>
    </row>
    <row r="852" spans="1:26" ht="14.25" customHeight="1">
      <c r="A852" s="20"/>
      <c r="B852" s="21"/>
      <c r="C852" s="21"/>
      <c r="D852" s="22"/>
      <c r="E852" s="21"/>
      <c r="F852" s="162" t="e" cm="1">
        <f t="array" ref="F852">_xlfn.IFS(D852="Tech Bachelor - Still to be hired",5700,D852="Master - Still to be hired",8000,D852="Master in Eng - Still to be hired",8700,D852="PhD - Still to be hired",10500,D852="Tech Bachelor",5700,D852="Master",8000,D852="Master in Eng",8700,D852="PhD",10500)</f>
        <v>#N/A</v>
      </c>
      <c r="G852" s="23"/>
      <c r="H852" s="24" t="e">
        <f>'Cost Input'!$F852*'Cost Input'!$G852</f>
        <v>#N/A</v>
      </c>
      <c r="I852" s="23"/>
      <c r="J852" s="24" t="e">
        <f>'Cost Input'!$F852*'Cost Input'!$I852</f>
        <v>#N/A</v>
      </c>
      <c r="K852" s="25">
        <f>'Cost Input'!$G852+'Cost Input'!$I852</f>
        <v>0</v>
      </c>
      <c r="L852" s="26" t="e">
        <f>'Cost Input'!$H852+'Cost Input'!$J852</f>
        <v>#N/A</v>
      </c>
      <c r="M852" s="27"/>
      <c r="N852" s="27"/>
      <c r="O852" s="28">
        <f>'Cost Input'!$M852+'Cost Input'!$N852</f>
        <v>0</v>
      </c>
      <c r="P852" s="29"/>
      <c r="Q852" s="29"/>
      <c r="R852" s="1"/>
      <c r="S852" s="1"/>
      <c r="T852" s="1"/>
      <c r="U852" s="1"/>
      <c r="V852" s="1"/>
      <c r="W852" s="1"/>
      <c r="X852" s="1"/>
      <c r="Y852" s="1"/>
      <c r="Z852" s="1"/>
    </row>
    <row r="853" spans="1:26" ht="14.25" customHeight="1">
      <c r="A853" s="20"/>
      <c r="B853" s="21"/>
      <c r="C853" s="21"/>
      <c r="D853" s="22"/>
      <c r="E853" s="21"/>
      <c r="F853" s="162" t="e" cm="1">
        <f t="array" ref="F853">_xlfn.IFS(D853="Tech Bachelor - Still to be hired",5700,D853="Master - Still to be hired",8000,D853="Master in Eng - Still to be hired",8700,D853="PhD - Still to be hired",10500,D853="Tech Bachelor",5700,D853="Master",8000,D853="Master in Eng",8700,D853="PhD",10500)</f>
        <v>#N/A</v>
      </c>
      <c r="G853" s="23"/>
      <c r="H853" s="24" t="e">
        <f>'Cost Input'!$F853*'Cost Input'!$G853</f>
        <v>#N/A</v>
      </c>
      <c r="I853" s="23"/>
      <c r="J853" s="24" t="e">
        <f>'Cost Input'!$F853*'Cost Input'!$I853</f>
        <v>#N/A</v>
      </c>
      <c r="K853" s="25">
        <f>'Cost Input'!$G853+'Cost Input'!$I853</f>
        <v>0</v>
      </c>
      <c r="L853" s="26" t="e">
        <f>'Cost Input'!$H853+'Cost Input'!$J853</f>
        <v>#N/A</v>
      </c>
      <c r="M853" s="27"/>
      <c r="N853" s="27"/>
      <c r="O853" s="28">
        <f>'Cost Input'!$M853+'Cost Input'!$N853</f>
        <v>0</v>
      </c>
      <c r="P853" s="29"/>
      <c r="Q853" s="29"/>
      <c r="R853" s="1"/>
      <c r="S853" s="1"/>
      <c r="T853" s="1"/>
      <c r="U853" s="1"/>
      <c r="V853" s="1"/>
      <c r="W853" s="1"/>
      <c r="X853" s="1"/>
      <c r="Y853" s="1"/>
      <c r="Z853" s="1"/>
    </row>
    <row r="854" spans="1:26" ht="14.25" customHeight="1">
      <c r="A854" s="20"/>
      <c r="B854" s="21"/>
      <c r="C854" s="21"/>
      <c r="D854" s="22"/>
      <c r="E854" s="21"/>
      <c r="F854" s="162" t="e" cm="1">
        <f t="array" ref="F854">_xlfn.IFS(D854="Tech Bachelor - Still to be hired",5700,D854="Master - Still to be hired",8000,D854="Master in Eng - Still to be hired",8700,D854="PhD - Still to be hired",10500,D854="Tech Bachelor",5700,D854="Master",8000,D854="Master in Eng",8700,D854="PhD",10500)</f>
        <v>#N/A</v>
      </c>
      <c r="G854" s="23"/>
      <c r="H854" s="24" t="e">
        <f>'Cost Input'!$F854*'Cost Input'!$G854</f>
        <v>#N/A</v>
      </c>
      <c r="I854" s="23"/>
      <c r="J854" s="24" t="e">
        <f>'Cost Input'!$F854*'Cost Input'!$I854</f>
        <v>#N/A</v>
      </c>
      <c r="K854" s="25">
        <f>'Cost Input'!$G854+'Cost Input'!$I854</f>
        <v>0</v>
      </c>
      <c r="L854" s="26" t="e">
        <f>'Cost Input'!$H854+'Cost Input'!$J854</f>
        <v>#N/A</v>
      </c>
      <c r="M854" s="27"/>
      <c r="N854" s="27"/>
      <c r="O854" s="28">
        <f>'Cost Input'!$M854+'Cost Input'!$N854</f>
        <v>0</v>
      </c>
      <c r="P854" s="29"/>
      <c r="Q854" s="29"/>
      <c r="R854" s="1"/>
      <c r="S854" s="1"/>
      <c r="T854" s="1"/>
      <c r="U854" s="1"/>
      <c r="V854" s="1"/>
      <c r="W854" s="1"/>
      <c r="X854" s="1"/>
      <c r="Y854" s="1"/>
      <c r="Z854" s="1"/>
    </row>
    <row r="855" spans="1:26" ht="14.25" customHeight="1">
      <c r="A855" s="20"/>
      <c r="B855" s="21"/>
      <c r="C855" s="21"/>
      <c r="D855" s="22"/>
      <c r="E855" s="21"/>
      <c r="F855" s="162" t="e" cm="1">
        <f t="array" ref="F855">_xlfn.IFS(D855="Tech Bachelor - Still to be hired",5700,D855="Master - Still to be hired",8000,D855="Master in Eng - Still to be hired",8700,D855="PhD - Still to be hired",10500,D855="Tech Bachelor",5700,D855="Master",8000,D855="Master in Eng",8700,D855="PhD",10500)</f>
        <v>#N/A</v>
      </c>
      <c r="G855" s="23"/>
      <c r="H855" s="24" t="e">
        <f>'Cost Input'!$F855*'Cost Input'!$G855</f>
        <v>#N/A</v>
      </c>
      <c r="I855" s="23"/>
      <c r="J855" s="24" t="e">
        <f>'Cost Input'!$F855*'Cost Input'!$I855</f>
        <v>#N/A</v>
      </c>
      <c r="K855" s="25">
        <f>'Cost Input'!$G855+'Cost Input'!$I855</f>
        <v>0</v>
      </c>
      <c r="L855" s="26" t="e">
        <f>'Cost Input'!$H855+'Cost Input'!$J855</f>
        <v>#N/A</v>
      </c>
      <c r="M855" s="27"/>
      <c r="N855" s="27"/>
      <c r="O855" s="28">
        <f>'Cost Input'!$M855+'Cost Input'!$N855</f>
        <v>0</v>
      </c>
      <c r="P855" s="29"/>
      <c r="Q855" s="29"/>
      <c r="R855" s="1"/>
      <c r="S855" s="1"/>
      <c r="T855" s="1"/>
      <c r="U855" s="1"/>
      <c r="V855" s="1"/>
      <c r="W855" s="1"/>
      <c r="X855" s="1"/>
      <c r="Y855" s="1"/>
      <c r="Z855" s="1"/>
    </row>
    <row r="856" spans="1:26" ht="14.25" customHeight="1">
      <c r="A856" s="20"/>
      <c r="B856" s="21"/>
      <c r="C856" s="21"/>
      <c r="D856" s="22"/>
      <c r="E856" s="21"/>
      <c r="F856" s="162" t="e" cm="1">
        <f t="array" ref="F856">_xlfn.IFS(D856="Tech Bachelor - Still to be hired",5700,D856="Master - Still to be hired",8000,D856="Master in Eng - Still to be hired",8700,D856="PhD - Still to be hired",10500,D856="Tech Bachelor",5700,D856="Master",8000,D856="Master in Eng",8700,D856="PhD",10500)</f>
        <v>#N/A</v>
      </c>
      <c r="G856" s="23"/>
      <c r="H856" s="24" t="e">
        <f>'Cost Input'!$F856*'Cost Input'!$G856</f>
        <v>#N/A</v>
      </c>
      <c r="I856" s="23"/>
      <c r="J856" s="24" t="e">
        <f>'Cost Input'!$F856*'Cost Input'!$I856</f>
        <v>#N/A</v>
      </c>
      <c r="K856" s="25">
        <f>'Cost Input'!$G856+'Cost Input'!$I856</f>
        <v>0</v>
      </c>
      <c r="L856" s="26" t="e">
        <f>'Cost Input'!$H856+'Cost Input'!$J856</f>
        <v>#N/A</v>
      </c>
      <c r="M856" s="27"/>
      <c r="N856" s="27"/>
      <c r="O856" s="28">
        <f>'Cost Input'!$M856+'Cost Input'!$N856</f>
        <v>0</v>
      </c>
      <c r="P856" s="29"/>
      <c r="Q856" s="29"/>
      <c r="R856" s="1"/>
      <c r="S856" s="1"/>
      <c r="T856" s="1"/>
      <c r="U856" s="1"/>
      <c r="V856" s="1"/>
      <c r="W856" s="1"/>
      <c r="X856" s="1"/>
      <c r="Y856" s="1"/>
      <c r="Z856" s="1"/>
    </row>
    <row r="857" spans="1:26" ht="14.25" customHeight="1">
      <c r="A857" s="20"/>
      <c r="B857" s="21"/>
      <c r="C857" s="21"/>
      <c r="D857" s="22"/>
      <c r="E857" s="21"/>
      <c r="F857" s="162" t="e" cm="1">
        <f t="array" ref="F857">_xlfn.IFS(D857="Tech Bachelor - Still to be hired",5700,D857="Master - Still to be hired",8000,D857="Master in Eng - Still to be hired",8700,D857="PhD - Still to be hired",10500,D857="Tech Bachelor",5700,D857="Master",8000,D857="Master in Eng",8700,D857="PhD",10500)</f>
        <v>#N/A</v>
      </c>
      <c r="G857" s="23"/>
      <c r="H857" s="24" t="e">
        <f>'Cost Input'!$F857*'Cost Input'!$G857</f>
        <v>#N/A</v>
      </c>
      <c r="I857" s="23"/>
      <c r="J857" s="24" t="e">
        <f>'Cost Input'!$F857*'Cost Input'!$I857</f>
        <v>#N/A</v>
      </c>
      <c r="K857" s="25">
        <f>'Cost Input'!$G857+'Cost Input'!$I857</f>
        <v>0</v>
      </c>
      <c r="L857" s="26" t="e">
        <f>'Cost Input'!$H857+'Cost Input'!$J857</f>
        <v>#N/A</v>
      </c>
      <c r="M857" s="27"/>
      <c r="N857" s="27"/>
      <c r="O857" s="28">
        <f>'Cost Input'!$M857+'Cost Input'!$N857</f>
        <v>0</v>
      </c>
      <c r="P857" s="29"/>
      <c r="Q857" s="29"/>
      <c r="R857" s="1"/>
      <c r="S857" s="1"/>
      <c r="T857" s="1"/>
      <c r="U857" s="1"/>
      <c r="V857" s="1"/>
      <c r="W857" s="1"/>
      <c r="X857" s="1"/>
      <c r="Y857" s="1"/>
      <c r="Z857" s="1"/>
    </row>
    <row r="858" spans="1:26" ht="14.25" customHeight="1">
      <c r="A858" s="20"/>
      <c r="B858" s="21"/>
      <c r="C858" s="21"/>
      <c r="D858" s="22"/>
      <c r="E858" s="21"/>
      <c r="F858" s="162" t="e" cm="1">
        <f t="array" ref="F858">_xlfn.IFS(D858="Tech Bachelor - Still to be hired",5700,D858="Master - Still to be hired",8000,D858="Master in Eng - Still to be hired",8700,D858="PhD - Still to be hired",10500,D858="Tech Bachelor",5700,D858="Master",8000,D858="Master in Eng",8700,D858="PhD",10500)</f>
        <v>#N/A</v>
      </c>
      <c r="G858" s="23"/>
      <c r="H858" s="24" t="e">
        <f>'Cost Input'!$F858*'Cost Input'!$G858</f>
        <v>#N/A</v>
      </c>
      <c r="I858" s="23"/>
      <c r="J858" s="24" t="e">
        <f>'Cost Input'!$F858*'Cost Input'!$I858</f>
        <v>#N/A</v>
      </c>
      <c r="K858" s="25">
        <f>'Cost Input'!$G858+'Cost Input'!$I858</f>
        <v>0</v>
      </c>
      <c r="L858" s="26" t="e">
        <f>'Cost Input'!$H858+'Cost Input'!$J858</f>
        <v>#N/A</v>
      </c>
      <c r="M858" s="27"/>
      <c r="N858" s="27"/>
      <c r="O858" s="28">
        <f>'Cost Input'!$M858+'Cost Input'!$N858</f>
        <v>0</v>
      </c>
      <c r="P858" s="29"/>
      <c r="Q858" s="29"/>
      <c r="R858" s="1"/>
      <c r="S858" s="1"/>
      <c r="T858" s="1"/>
      <c r="U858" s="1"/>
      <c r="V858" s="1"/>
      <c r="W858" s="1"/>
      <c r="X858" s="1"/>
      <c r="Y858" s="1"/>
      <c r="Z858" s="1"/>
    </row>
    <row r="859" spans="1:26" ht="14.25" customHeight="1">
      <c r="A859" s="20"/>
      <c r="B859" s="21"/>
      <c r="C859" s="21"/>
      <c r="D859" s="22"/>
      <c r="E859" s="21"/>
      <c r="F859" s="162" t="e" cm="1">
        <f t="array" ref="F859">_xlfn.IFS(D859="Tech Bachelor - Still to be hired",5700,D859="Master - Still to be hired",8000,D859="Master in Eng - Still to be hired",8700,D859="PhD - Still to be hired",10500,D859="Tech Bachelor",5700,D859="Master",8000,D859="Master in Eng",8700,D859="PhD",10500)</f>
        <v>#N/A</v>
      </c>
      <c r="G859" s="23"/>
      <c r="H859" s="24" t="e">
        <f>'Cost Input'!$F859*'Cost Input'!$G859</f>
        <v>#N/A</v>
      </c>
      <c r="I859" s="23"/>
      <c r="J859" s="24" t="e">
        <f>'Cost Input'!$F859*'Cost Input'!$I859</f>
        <v>#N/A</v>
      </c>
      <c r="K859" s="25">
        <f>'Cost Input'!$G859+'Cost Input'!$I859</f>
        <v>0</v>
      </c>
      <c r="L859" s="26" t="e">
        <f>'Cost Input'!$H859+'Cost Input'!$J859</f>
        <v>#N/A</v>
      </c>
      <c r="M859" s="27"/>
      <c r="N859" s="27"/>
      <c r="O859" s="28">
        <f>'Cost Input'!$M859+'Cost Input'!$N859</f>
        <v>0</v>
      </c>
      <c r="P859" s="29"/>
      <c r="Q859" s="29"/>
      <c r="R859" s="1"/>
      <c r="S859" s="1"/>
      <c r="T859" s="1"/>
      <c r="U859" s="1"/>
      <c r="V859" s="1"/>
      <c r="W859" s="1"/>
      <c r="X859" s="1"/>
      <c r="Y859" s="1"/>
      <c r="Z859" s="1"/>
    </row>
    <row r="860" spans="1:26" ht="14.25" customHeight="1">
      <c r="A860" s="20"/>
      <c r="B860" s="21"/>
      <c r="C860" s="21"/>
      <c r="D860" s="22"/>
      <c r="E860" s="21"/>
      <c r="F860" s="162" t="e" cm="1">
        <f t="array" ref="F860">_xlfn.IFS(D860="Tech Bachelor - Still to be hired",5700,D860="Master - Still to be hired",8000,D860="Master in Eng - Still to be hired",8700,D860="PhD - Still to be hired",10500,D860="Tech Bachelor",5700,D860="Master",8000,D860="Master in Eng",8700,D860="PhD",10500)</f>
        <v>#N/A</v>
      </c>
      <c r="G860" s="23"/>
      <c r="H860" s="24" t="e">
        <f>'Cost Input'!$F860*'Cost Input'!$G860</f>
        <v>#N/A</v>
      </c>
      <c r="I860" s="23"/>
      <c r="J860" s="24" t="e">
        <f>'Cost Input'!$F860*'Cost Input'!$I860</f>
        <v>#N/A</v>
      </c>
      <c r="K860" s="25">
        <f>'Cost Input'!$G860+'Cost Input'!$I860</f>
        <v>0</v>
      </c>
      <c r="L860" s="26" t="e">
        <f>'Cost Input'!$H860+'Cost Input'!$J860</f>
        <v>#N/A</v>
      </c>
      <c r="M860" s="27"/>
      <c r="N860" s="27"/>
      <c r="O860" s="28">
        <f>'Cost Input'!$M860+'Cost Input'!$N860</f>
        <v>0</v>
      </c>
      <c r="P860" s="29"/>
      <c r="Q860" s="29"/>
      <c r="R860" s="1"/>
      <c r="S860" s="1"/>
      <c r="T860" s="1"/>
      <c r="U860" s="1"/>
      <c r="V860" s="1"/>
      <c r="W860" s="1"/>
      <c r="X860" s="1"/>
      <c r="Y860" s="1"/>
      <c r="Z860" s="1"/>
    </row>
    <row r="861" spans="1:26" ht="14.25" customHeight="1">
      <c r="A861" s="20"/>
      <c r="B861" s="21"/>
      <c r="C861" s="21"/>
      <c r="D861" s="22"/>
      <c r="E861" s="21"/>
      <c r="F861" s="162" t="e" cm="1">
        <f t="array" ref="F861">_xlfn.IFS(D861="Tech Bachelor - Still to be hired",5700,D861="Master - Still to be hired",8000,D861="Master in Eng - Still to be hired",8700,D861="PhD - Still to be hired",10500,D861="Tech Bachelor",5700,D861="Master",8000,D861="Master in Eng",8700,D861="PhD",10500)</f>
        <v>#N/A</v>
      </c>
      <c r="G861" s="23"/>
      <c r="H861" s="24" t="e">
        <f>'Cost Input'!$F861*'Cost Input'!$G861</f>
        <v>#N/A</v>
      </c>
      <c r="I861" s="23"/>
      <c r="J861" s="24" t="e">
        <f>'Cost Input'!$F861*'Cost Input'!$I861</f>
        <v>#N/A</v>
      </c>
      <c r="K861" s="25">
        <f>'Cost Input'!$G861+'Cost Input'!$I861</f>
        <v>0</v>
      </c>
      <c r="L861" s="26" t="e">
        <f>'Cost Input'!$H861+'Cost Input'!$J861</f>
        <v>#N/A</v>
      </c>
      <c r="M861" s="27"/>
      <c r="N861" s="27"/>
      <c r="O861" s="28">
        <f>'Cost Input'!$M861+'Cost Input'!$N861</f>
        <v>0</v>
      </c>
      <c r="P861" s="29"/>
      <c r="Q861" s="29"/>
      <c r="R861" s="1"/>
      <c r="S861" s="1"/>
      <c r="T861" s="1"/>
      <c r="U861" s="1"/>
      <c r="V861" s="1"/>
      <c r="W861" s="1"/>
      <c r="X861" s="1"/>
      <c r="Y861" s="1"/>
      <c r="Z861" s="1"/>
    </row>
    <row r="862" spans="1:26" ht="14.25" customHeight="1">
      <c r="A862" s="20"/>
      <c r="B862" s="21"/>
      <c r="C862" s="21"/>
      <c r="D862" s="22"/>
      <c r="E862" s="21"/>
      <c r="F862" s="162" t="e" cm="1">
        <f t="array" ref="F862">_xlfn.IFS(D862="Tech Bachelor - Still to be hired",5700,D862="Master - Still to be hired",8000,D862="Master in Eng - Still to be hired",8700,D862="PhD - Still to be hired",10500,D862="Tech Bachelor",5700,D862="Master",8000,D862="Master in Eng",8700,D862="PhD",10500)</f>
        <v>#N/A</v>
      </c>
      <c r="G862" s="23"/>
      <c r="H862" s="24" t="e">
        <f>'Cost Input'!$F862*'Cost Input'!$G862</f>
        <v>#N/A</v>
      </c>
      <c r="I862" s="23"/>
      <c r="J862" s="24" t="e">
        <f>'Cost Input'!$F862*'Cost Input'!$I862</f>
        <v>#N/A</v>
      </c>
      <c r="K862" s="25">
        <f>'Cost Input'!$G862+'Cost Input'!$I862</f>
        <v>0</v>
      </c>
      <c r="L862" s="26" t="e">
        <f>'Cost Input'!$H862+'Cost Input'!$J862</f>
        <v>#N/A</v>
      </c>
      <c r="M862" s="27"/>
      <c r="N862" s="27"/>
      <c r="O862" s="28">
        <f>'Cost Input'!$M862+'Cost Input'!$N862</f>
        <v>0</v>
      </c>
      <c r="P862" s="29"/>
      <c r="Q862" s="29"/>
      <c r="R862" s="1"/>
      <c r="S862" s="1"/>
      <c r="T862" s="1"/>
      <c r="U862" s="1"/>
      <c r="V862" s="1"/>
      <c r="W862" s="1"/>
      <c r="X862" s="1"/>
      <c r="Y862" s="1"/>
      <c r="Z862" s="1"/>
    </row>
    <row r="863" spans="1:26" ht="14.25" customHeight="1">
      <c r="A863" s="20"/>
      <c r="B863" s="21"/>
      <c r="C863" s="21"/>
      <c r="D863" s="22"/>
      <c r="E863" s="21"/>
      <c r="F863" s="162" t="e" cm="1">
        <f t="array" ref="F863">_xlfn.IFS(D863="Tech Bachelor - Still to be hired",5700,D863="Master - Still to be hired",8000,D863="Master in Eng - Still to be hired",8700,D863="PhD - Still to be hired",10500,D863="Tech Bachelor",5700,D863="Master",8000,D863="Master in Eng",8700,D863="PhD",10500)</f>
        <v>#N/A</v>
      </c>
      <c r="G863" s="23"/>
      <c r="H863" s="24" t="e">
        <f>'Cost Input'!$F863*'Cost Input'!$G863</f>
        <v>#N/A</v>
      </c>
      <c r="I863" s="23"/>
      <c r="J863" s="24" t="e">
        <f>'Cost Input'!$F863*'Cost Input'!$I863</f>
        <v>#N/A</v>
      </c>
      <c r="K863" s="25">
        <f>'Cost Input'!$G863+'Cost Input'!$I863</f>
        <v>0</v>
      </c>
      <c r="L863" s="26" t="e">
        <f>'Cost Input'!$H863+'Cost Input'!$J863</f>
        <v>#N/A</v>
      </c>
      <c r="M863" s="27"/>
      <c r="N863" s="27"/>
      <c r="O863" s="28">
        <f>'Cost Input'!$M863+'Cost Input'!$N863</f>
        <v>0</v>
      </c>
      <c r="P863" s="29"/>
      <c r="Q863" s="29"/>
      <c r="R863" s="1"/>
      <c r="S863" s="1"/>
      <c r="T863" s="1"/>
      <c r="U863" s="1"/>
      <c r="V863" s="1"/>
      <c r="W863" s="1"/>
      <c r="X863" s="1"/>
      <c r="Y863" s="1"/>
      <c r="Z863" s="1"/>
    </row>
    <row r="864" spans="1:26" ht="14.25" customHeight="1">
      <c r="A864" s="20"/>
      <c r="B864" s="21"/>
      <c r="C864" s="21"/>
      <c r="D864" s="22"/>
      <c r="E864" s="21"/>
      <c r="F864" s="162" t="e" cm="1">
        <f t="array" ref="F864">_xlfn.IFS(D864="Tech Bachelor - Still to be hired",5700,D864="Master - Still to be hired",8000,D864="Master in Eng - Still to be hired",8700,D864="PhD - Still to be hired",10500,D864="Tech Bachelor",5700,D864="Master",8000,D864="Master in Eng",8700,D864="PhD",10500)</f>
        <v>#N/A</v>
      </c>
      <c r="G864" s="23"/>
      <c r="H864" s="24" t="e">
        <f>'Cost Input'!$F864*'Cost Input'!$G864</f>
        <v>#N/A</v>
      </c>
      <c r="I864" s="23"/>
      <c r="J864" s="24" t="e">
        <f>'Cost Input'!$F864*'Cost Input'!$I864</f>
        <v>#N/A</v>
      </c>
      <c r="K864" s="25">
        <f>'Cost Input'!$G864+'Cost Input'!$I864</f>
        <v>0</v>
      </c>
      <c r="L864" s="26" t="e">
        <f>'Cost Input'!$H864+'Cost Input'!$J864</f>
        <v>#N/A</v>
      </c>
      <c r="M864" s="27"/>
      <c r="N864" s="27"/>
      <c r="O864" s="28">
        <f>'Cost Input'!$M864+'Cost Input'!$N864</f>
        <v>0</v>
      </c>
      <c r="P864" s="29"/>
      <c r="Q864" s="29"/>
      <c r="R864" s="1"/>
      <c r="S864" s="1"/>
      <c r="T864" s="1"/>
      <c r="U864" s="1"/>
      <c r="V864" s="1"/>
      <c r="W864" s="1"/>
      <c r="X864" s="1"/>
      <c r="Y864" s="1"/>
      <c r="Z864" s="1"/>
    </row>
    <row r="865" spans="1:26" ht="14.25" customHeight="1">
      <c r="A865" s="20"/>
      <c r="B865" s="21"/>
      <c r="C865" s="21"/>
      <c r="D865" s="22"/>
      <c r="E865" s="21"/>
      <c r="F865" s="162" t="e" cm="1">
        <f t="array" ref="F865">_xlfn.IFS(D865="Tech Bachelor - Still to be hired",5700,D865="Master - Still to be hired",8000,D865="Master in Eng - Still to be hired",8700,D865="PhD - Still to be hired",10500,D865="Tech Bachelor",5700,D865="Master",8000,D865="Master in Eng",8700,D865="PhD",10500)</f>
        <v>#N/A</v>
      </c>
      <c r="G865" s="23"/>
      <c r="H865" s="24" t="e">
        <f>'Cost Input'!$F865*'Cost Input'!$G865</f>
        <v>#N/A</v>
      </c>
      <c r="I865" s="23"/>
      <c r="J865" s="24" t="e">
        <f>'Cost Input'!$F865*'Cost Input'!$I865</f>
        <v>#N/A</v>
      </c>
      <c r="K865" s="25">
        <f>'Cost Input'!$G865+'Cost Input'!$I865</f>
        <v>0</v>
      </c>
      <c r="L865" s="26" t="e">
        <f>'Cost Input'!$H865+'Cost Input'!$J865</f>
        <v>#N/A</v>
      </c>
      <c r="M865" s="27"/>
      <c r="N865" s="27"/>
      <c r="O865" s="28">
        <f>'Cost Input'!$M865+'Cost Input'!$N865</f>
        <v>0</v>
      </c>
      <c r="P865" s="29"/>
      <c r="Q865" s="29"/>
      <c r="R865" s="1"/>
      <c r="S865" s="1"/>
      <c r="T865" s="1"/>
      <c r="U865" s="1"/>
      <c r="V865" s="1"/>
      <c r="W865" s="1"/>
      <c r="X865" s="1"/>
      <c r="Y865" s="1"/>
      <c r="Z865" s="1"/>
    </row>
    <row r="866" spans="1:26" ht="14.25" customHeight="1">
      <c r="A866" s="20"/>
      <c r="B866" s="21"/>
      <c r="C866" s="21"/>
      <c r="D866" s="22"/>
      <c r="E866" s="21"/>
      <c r="F866" s="162" t="e" cm="1">
        <f t="array" ref="F866">_xlfn.IFS(D866="Tech Bachelor - Still to be hired",5700,D866="Master - Still to be hired",8000,D866="Master in Eng - Still to be hired",8700,D866="PhD - Still to be hired",10500,D866="Tech Bachelor",5700,D866="Master",8000,D866="Master in Eng",8700,D866="PhD",10500)</f>
        <v>#N/A</v>
      </c>
      <c r="G866" s="23"/>
      <c r="H866" s="24" t="e">
        <f>'Cost Input'!$F866*'Cost Input'!$G866</f>
        <v>#N/A</v>
      </c>
      <c r="I866" s="23"/>
      <c r="J866" s="24" t="e">
        <f>'Cost Input'!$F866*'Cost Input'!$I866</f>
        <v>#N/A</v>
      </c>
      <c r="K866" s="25">
        <f>'Cost Input'!$G866+'Cost Input'!$I866</f>
        <v>0</v>
      </c>
      <c r="L866" s="26" t="e">
        <f>'Cost Input'!$H866+'Cost Input'!$J866</f>
        <v>#N/A</v>
      </c>
      <c r="M866" s="27"/>
      <c r="N866" s="27"/>
      <c r="O866" s="28">
        <f>'Cost Input'!$M866+'Cost Input'!$N866</f>
        <v>0</v>
      </c>
      <c r="P866" s="29"/>
      <c r="Q866" s="29"/>
      <c r="R866" s="1"/>
      <c r="S866" s="1"/>
      <c r="T866" s="1"/>
      <c r="U866" s="1"/>
      <c r="V866" s="1"/>
      <c r="W866" s="1"/>
      <c r="X866" s="1"/>
      <c r="Y866" s="1"/>
      <c r="Z866" s="1"/>
    </row>
    <row r="867" spans="1:26" ht="14.25" customHeight="1">
      <c r="A867" s="20"/>
      <c r="B867" s="21"/>
      <c r="C867" s="21"/>
      <c r="D867" s="22"/>
      <c r="E867" s="21"/>
      <c r="F867" s="162" t="e" cm="1">
        <f t="array" ref="F867">_xlfn.IFS(D867="Tech Bachelor - Still to be hired",5700,D867="Master - Still to be hired",8000,D867="Master in Eng - Still to be hired",8700,D867="PhD - Still to be hired",10500,D867="Tech Bachelor",5700,D867="Master",8000,D867="Master in Eng",8700,D867="PhD",10500)</f>
        <v>#N/A</v>
      </c>
      <c r="G867" s="23"/>
      <c r="H867" s="24" t="e">
        <f>'Cost Input'!$F867*'Cost Input'!$G867</f>
        <v>#N/A</v>
      </c>
      <c r="I867" s="23"/>
      <c r="J867" s="24" t="e">
        <f>'Cost Input'!$F867*'Cost Input'!$I867</f>
        <v>#N/A</v>
      </c>
      <c r="K867" s="25">
        <f>'Cost Input'!$G867+'Cost Input'!$I867</f>
        <v>0</v>
      </c>
      <c r="L867" s="26" t="e">
        <f>'Cost Input'!$H867+'Cost Input'!$J867</f>
        <v>#N/A</v>
      </c>
      <c r="M867" s="27"/>
      <c r="N867" s="27"/>
      <c r="O867" s="28">
        <f>'Cost Input'!$M867+'Cost Input'!$N867</f>
        <v>0</v>
      </c>
      <c r="P867" s="29"/>
      <c r="Q867" s="29"/>
      <c r="R867" s="1"/>
      <c r="S867" s="1"/>
      <c r="T867" s="1"/>
      <c r="U867" s="1"/>
      <c r="V867" s="1"/>
      <c r="W867" s="1"/>
      <c r="X867" s="1"/>
      <c r="Y867" s="1"/>
      <c r="Z867" s="1"/>
    </row>
    <row r="868" spans="1:26" ht="14.25" customHeight="1">
      <c r="A868" s="20"/>
      <c r="B868" s="21"/>
      <c r="C868" s="21"/>
      <c r="D868" s="22"/>
      <c r="E868" s="21"/>
      <c r="F868" s="162" t="e" cm="1">
        <f t="array" ref="F868">_xlfn.IFS(D868="Tech Bachelor - Still to be hired",5700,D868="Master - Still to be hired",8000,D868="Master in Eng - Still to be hired",8700,D868="PhD - Still to be hired",10500,D868="Tech Bachelor",5700,D868="Master",8000,D868="Master in Eng",8700,D868="PhD",10500)</f>
        <v>#N/A</v>
      </c>
      <c r="G868" s="23"/>
      <c r="H868" s="24" t="e">
        <f>'Cost Input'!$F868*'Cost Input'!$G868</f>
        <v>#N/A</v>
      </c>
      <c r="I868" s="23"/>
      <c r="J868" s="24" t="e">
        <f>'Cost Input'!$F868*'Cost Input'!$I868</f>
        <v>#N/A</v>
      </c>
      <c r="K868" s="25">
        <f>'Cost Input'!$G868+'Cost Input'!$I868</f>
        <v>0</v>
      </c>
      <c r="L868" s="26" t="e">
        <f>'Cost Input'!$H868+'Cost Input'!$J868</f>
        <v>#N/A</v>
      </c>
      <c r="M868" s="27"/>
      <c r="N868" s="27"/>
      <c r="O868" s="28">
        <f>'Cost Input'!$M868+'Cost Input'!$N868</f>
        <v>0</v>
      </c>
      <c r="P868" s="29"/>
      <c r="Q868" s="29"/>
      <c r="R868" s="1"/>
      <c r="S868" s="1"/>
      <c r="T868" s="1"/>
      <c r="U868" s="1"/>
      <c r="V868" s="1"/>
      <c r="W868" s="1"/>
      <c r="X868" s="1"/>
      <c r="Y868" s="1"/>
      <c r="Z868" s="1"/>
    </row>
    <row r="869" spans="1:26" ht="14.25" customHeight="1">
      <c r="A869" s="20"/>
      <c r="B869" s="21"/>
      <c r="C869" s="21"/>
      <c r="D869" s="22"/>
      <c r="E869" s="21"/>
      <c r="F869" s="162" t="e" cm="1">
        <f t="array" ref="F869">_xlfn.IFS(D869="Tech Bachelor - Still to be hired",5700,D869="Master - Still to be hired",8000,D869="Master in Eng - Still to be hired",8700,D869="PhD - Still to be hired",10500,D869="Tech Bachelor",5700,D869="Master",8000,D869="Master in Eng",8700,D869="PhD",10500)</f>
        <v>#N/A</v>
      </c>
      <c r="G869" s="23"/>
      <c r="H869" s="24" t="e">
        <f>'Cost Input'!$F869*'Cost Input'!$G869</f>
        <v>#N/A</v>
      </c>
      <c r="I869" s="23"/>
      <c r="J869" s="24" t="e">
        <f>'Cost Input'!$F869*'Cost Input'!$I869</f>
        <v>#N/A</v>
      </c>
      <c r="K869" s="25">
        <f>'Cost Input'!$G869+'Cost Input'!$I869</f>
        <v>0</v>
      </c>
      <c r="L869" s="26" t="e">
        <f>'Cost Input'!$H869+'Cost Input'!$J869</f>
        <v>#N/A</v>
      </c>
      <c r="M869" s="27"/>
      <c r="N869" s="27"/>
      <c r="O869" s="28">
        <f>'Cost Input'!$M869+'Cost Input'!$N869</f>
        <v>0</v>
      </c>
      <c r="P869" s="29"/>
      <c r="Q869" s="29"/>
      <c r="R869" s="1"/>
      <c r="S869" s="1"/>
      <c r="T869" s="1"/>
      <c r="U869" s="1"/>
      <c r="V869" s="1"/>
      <c r="W869" s="1"/>
      <c r="X869" s="1"/>
      <c r="Y869" s="1"/>
      <c r="Z869" s="1"/>
    </row>
    <row r="870" spans="1:26" ht="14.25" customHeight="1">
      <c r="A870" s="20"/>
      <c r="B870" s="21"/>
      <c r="C870" s="21"/>
      <c r="D870" s="22"/>
      <c r="E870" s="21"/>
      <c r="F870" s="162" t="e" cm="1">
        <f t="array" ref="F870">_xlfn.IFS(D870="Tech Bachelor - Still to be hired",5700,D870="Master - Still to be hired",8000,D870="Master in Eng - Still to be hired",8700,D870="PhD - Still to be hired",10500,D870="Tech Bachelor",5700,D870="Master",8000,D870="Master in Eng",8700,D870="PhD",10500)</f>
        <v>#N/A</v>
      </c>
      <c r="G870" s="23"/>
      <c r="H870" s="24" t="e">
        <f>'Cost Input'!$F870*'Cost Input'!$G870</f>
        <v>#N/A</v>
      </c>
      <c r="I870" s="23"/>
      <c r="J870" s="24" t="e">
        <f>'Cost Input'!$F870*'Cost Input'!$I870</f>
        <v>#N/A</v>
      </c>
      <c r="K870" s="25">
        <f>'Cost Input'!$G870+'Cost Input'!$I870</f>
        <v>0</v>
      </c>
      <c r="L870" s="26" t="e">
        <f>'Cost Input'!$H870+'Cost Input'!$J870</f>
        <v>#N/A</v>
      </c>
      <c r="M870" s="27"/>
      <c r="N870" s="27"/>
      <c r="O870" s="28">
        <f>'Cost Input'!$M870+'Cost Input'!$N870</f>
        <v>0</v>
      </c>
      <c r="P870" s="29"/>
      <c r="Q870" s="29"/>
      <c r="R870" s="1"/>
      <c r="S870" s="1"/>
      <c r="T870" s="1"/>
      <c r="U870" s="1"/>
      <c r="V870" s="1"/>
      <c r="W870" s="1"/>
      <c r="X870" s="1"/>
      <c r="Y870" s="1"/>
      <c r="Z870" s="1"/>
    </row>
    <row r="871" spans="1:26" ht="14.25" customHeight="1">
      <c r="A871" s="20"/>
      <c r="B871" s="21"/>
      <c r="C871" s="21"/>
      <c r="D871" s="22"/>
      <c r="E871" s="21"/>
      <c r="F871" s="162" t="e" cm="1">
        <f t="array" ref="F871">_xlfn.IFS(D871="Tech Bachelor - Still to be hired",5700,D871="Master - Still to be hired",8000,D871="Master in Eng - Still to be hired",8700,D871="PhD - Still to be hired",10500,D871="Tech Bachelor",5700,D871="Master",8000,D871="Master in Eng",8700,D871="PhD",10500)</f>
        <v>#N/A</v>
      </c>
      <c r="G871" s="23"/>
      <c r="H871" s="24" t="e">
        <f>'Cost Input'!$F871*'Cost Input'!$G871</f>
        <v>#N/A</v>
      </c>
      <c r="I871" s="23"/>
      <c r="J871" s="24" t="e">
        <f>'Cost Input'!$F871*'Cost Input'!$I871</f>
        <v>#N/A</v>
      </c>
      <c r="K871" s="25">
        <f>'Cost Input'!$G871+'Cost Input'!$I871</f>
        <v>0</v>
      </c>
      <c r="L871" s="26" t="e">
        <f>'Cost Input'!$H871+'Cost Input'!$J871</f>
        <v>#N/A</v>
      </c>
      <c r="M871" s="27"/>
      <c r="N871" s="27"/>
      <c r="O871" s="28">
        <f>'Cost Input'!$M871+'Cost Input'!$N871</f>
        <v>0</v>
      </c>
      <c r="P871" s="29"/>
      <c r="Q871" s="29"/>
      <c r="R871" s="1"/>
      <c r="S871" s="1"/>
      <c r="T871" s="1"/>
      <c r="U871" s="1"/>
      <c r="V871" s="1"/>
      <c r="W871" s="1"/>
      <c r="X871" s="1"/>
      <c r="Y871" s="1"/>
      <c r="Z871" s="1"/>
    </row>
    <row r="872" spans="1:26" ht="14.25" customHeight="1">
      <c r="A872" s="20"/>
      <c r="B872" s="21"/>
      <c r="C872" s="21"/>
      <c r="D872" s="22"/>
      <c r="E872" s="21"/>
      <c r="F872" s="162" t="e" cm="1">
        <f t="array" ref="F872">_xlfn.IFS(D872="Tech Bachelor - Still to be hired",5700,D872="Master - Still to be hired",8000,D872="Master in Eng - Still to be hired",8700,D872="PhD - Still to be hired",10500,D872="Tech Bachelor",5700,D872="Master",8000,D872="Master in Eng",8700,D872="PhD",10500)</f>
        <v>#N/A</v>
      </c>
      <c r="G872" s="23"/>
      <c r="H872" s="24" t="e">
        <f>'Cost Input'!$F872*'Cost Input'!$G872</f>
        <v>#N/A</v>
      </c>
      <c r="I872" s="23"/>
      <c r="J872" s="24" t="e">
        <f>'Cost Input'!$F872*'Cost Input'!$I872</f>
        <v>#N/A</v>
      </c>
      <c r="K872" s="25">
        <f>'Cost Input'!$G872+'Cost Input'!$I872</f>
        <v>0</v>
      </c>
      <c r="L872" s="26" t="e">
        <f>'Cost Input'!$H872+'Cost Input'!$J872</f>
        <v>#N/A</v>
      </c>
      <c r="M872" s="27"/>
      <c r="N872" s="27"/>
      <c r="O872" s="28">
        <f>'Cost Input'!$M872+'Cost Input'!$N872</f>
        <v>0</v>
      </c>
      <c r="P872" s="29"/>
      <c r="Q872" s="29"/>
      <c r="R872" s="1"/>
      <c r="S872" s="1"/>
      <c r="T872" s="1"/>
      <c r="U872" s="1"/>
      <c r="V872" s="1"/>
      <c r="W872" s="1"/>
      <c r="X872" s="1"/>
      <c r="Y872" s="1"/>
      <c r="Z872" s="1"/>
    </row>
    <row r="873" spans="1:26" ht="14.25" customHeight="1">
      <c r="A873" s="20"/>
      <c r="B873" s="21"/>
      <c r="C873" s="21"/>
      <c r="D873" s="22"/>
      <c r="E873" s="21"/>
      <c r="F873" s="162" t="e" cm="1">
        <f t="array" ref="F873">_xlfn.IFS(D873="Tech Bachelor - Still to be hired",5700,D873="Master - Still to be hired",8000,D873="Master in Eng - Still to be hired",8700,D873="PhD - Still to be hired",10500,D873="Tech Bachelor",5700,D873="Master",8000,D873="Master in Eng",8700,D873="PhD",10500)</f>
        <v>#N/A</v>
      </c>
      <c r="G873" s="23"/>
      <c r="H873" s="24" t="e">
        <f>'Cost Input'!$F873*'Cost Input'!$G873</f>
        <v>#N/A</v>
      </c>
      <c r="I873" s="23"/>
      <c r="J873" s="24" t="e">
        <f>'Cost Input'!$F873*'Cost Input'!$I873</f>
        <v>#N/A</v>
      </c>
      <c r="K873" s="25">
        <f>'Cost Input'!$G873+'Cost Input'!$I873</f>
        <v>0</v>
      </c>
      <c r="L873" s="26" t="e">
        <f>'Cost Input'!$H873+'Cost Input'!$J873</f>
        <v>#N/A</v>
      </c>
      <c r="M873" s="27"/>
      <c r="N873" s="27"/>
      <c r="O873" s="28">
        <f>'Cost Input'!$M873+'Cost Input'!$N873</f>
        <v>0</v>
      </c>
      <c r="P873" s="29"/>
      <c r="Q873" s="29"/>
      <c r="R873" s="1"/>
      <c r="S873" s="1"/>
      <c r="T873" s="1"/>
      <c r="U873" s="1"/>
      <c r="V873" s="1"/>
      <c r="W873" s="1"/>
      <c r="X873" s="1"/>
      <c r="Y873" s="1"/>
      <c r="Z873" s="1"/>
    </row>
    <row r="874" spans="1:26" ht="14.25" customHeight="1">
      <c r="A874" s="20"/>
      <c r="B874" s="21"/>
      <c r="C874" s="21"/>
      <c r="D874" s="22"/>
      <c r="E874" s="21"/>
      <c r="F874" s="162" t="e" cm="1">
        <f t="array" ref="F874">_xlfn.IFS(D874="Tech Bachelor - Still to be hired",5700,D874="Master - Still to be hired",8000,D874="Master in Eng - Still to be hired",8700,D874="PhD - Still to be hired",10500,D874="Tech Bachelor",5700,D874="Master",8000,D874="Master in Eng",8700,D874="PhD",10500)</f>
        <v>#N/A</v>
      </c>
      <c r="G874" s="23"/>
      <c r="H874" s="24" t="e">
        <f>'Cost Input'!$F874*'Cost Input'!$G874</f>
        <v>#N/A</v>
      </c>
      <c r="I874" s="23"/>
      <c r="J874" s="24" t="e">
        <f>'Cost Input'!$F874*'Cost Input'!$I874</f>
        <v>#N/A</v>
      </c>
      <c r="K874" s="25">
        <f>'Cost Input'!$G874+'Cost Input'!$I874</f>
        <v>0</v>
      </c>
      <c r="L874" s="26" t="e">
        <f>'Cost Input'!$H874+'Cost Input'!$J874</f>
        <v>#N/A</v>
      </c>
      <c r="M874" s="27"/>
      <c r="N874" s="27"/>
      <c r="O874" s="28">
        <f>'Cost Input'!$M874+'Cost Input'!$N874</f>
        <v>0</v>
      </c>
      <c r="P874" s="29"/>
      <c r="Q874" s="29"/>
      <c r="R874" s="1"/>
      <c r="S874" s="1"/>
      <c r="T874" s="1"/>
      <c r="U874" s="1"/>
      <c r="V874" s="1"/>
      <c r="W874" s="1"/>
      <c r="X874" s="1"/>
      <c r="Y874" s="1"/>
      <c r="Z874" s="1"/>
    </row>
    <row r="875" spans="1:26" ht="14.25" customHeight="1">
      <c r="A875" s="20"/>
      <c r="B875" s="21"/>
      <c r="C875" s="21"/>
      <c r="D875" s="22"/>
      <c r="E875" s="21"/>
      <c r="F875" s="162" t="e" cm="1">
        <f t="array" ref="F875">_xlfn.IFS(D875="Tech Bachelor - Still to be hired",5700,D875="Master - Still to be hired",8000,D875="Master in Eng - Still to be hired",8700,D875="PhD - Still to be hired",10500,D875="Tech Bachelor",5700,D875="Master",8000,D875="Master in Eng",8700,D875="PhD",10500)</f>
        <v>#N/A</v>
      </c>
      <c r="G875" s="23"/>
      <c r="H875" s="24" t="e">
        <f>'Cost Input'!$F875*'Cost Input'!$G875</f>
        <v>#N/A</v>
      </c>
      <c r="I875" s="23"/>
      <c r="J875" s="24" t="e">
        <f>'Cost Input'!$F875*'Cost Input'!$I875</f>
        <v>#N/A</v>
      </c>
      <c r="K875" s="25">
        <f>'Cost Input'!$G875+'Cost Input'!$I875</f>
        <v>0</v>
      </c>
      <c r="L875" s="26" t="e">
        <f>'Cost Input'!$H875+'Cost Input'!$J875</f>
        <v>#N/A</v>
      </c>
      <c r="M875" s="27"/>
      <c r="N875" s="27"/>
      <c r="O875" s="28">
        <f>'Cost Input'!$M875+'Cost Input'!$N875</f>
        <v>0</v>
      </c>
      <c r="P875" s="29"/>
      <c r="Q875" s="29"/>
      <c r="R875" s="1"/>
      <c r="S875" s="1"/>
      <c r="T875" s="1"/>
      <c r="U875" s="1"/>
      <c r="V875" s="1"/>
      <c r="W875" s="1"/>
      <c r="X875" s="1"/>
      <c r="Y875" s="1"/>
      <c r="Z875" s="1"/>
    </row>
    <row r="876" spans="1:26" ht="14.25" customHeight="1">
      <c r="A876" s="20"/>
      <c r="B876" s="21"/>
      <c r="C876" s="21"/>
      <c r="D876" s="22"/>
      <c r="E876" s="21"/>
      <c r="F876" s="162" t="e" cm="1">
        <f t="array" ref="F876">_xlfn.IFS(D876="Tech Bachelor - Still to be hired",5700,D876="Master - Still to be hired",8000,D876="Master in Eng - Still to be hired",8700,D876="PhD - Still to be hired",10500,D876="Tech Bachelor",5700,D876="Master",8000,D876="Master in Eng",8700,D876="PhD",10500)</f>
        <v>#N/A</v>
      </c>
      <c r="G876" s="23"/>
      <c r="H876" s="24" t="e">
        <f>'Cost Input'!$F876*'Cost Input'!$G876</f>
        <v>#N/A</v>
      </c>
      <c r="I876" s="23"/>
      <c r="J876" s="24" t="e">
        <f>'Cost Input'!$F876*'Cost Input'!$I876</f>
        <v>#N/A</v>
      </c>
      <c r="K876" s="25">
        <f>'Cost Input'!$G876+'Cost Input'!$I876</f>
        <v>0</v>
      </c>
      <c r="L876" s="26" t="e">
        <f>'Cost Input'!$H876+'Cost Input'!$J876</f>
        <v>#N/A</v>
      </c>
      <c r="M876" s="27"/>
      <c r="N876" s="27"/>
      <c r="O876" s="28">
        <f>'Cost Input'!$M876+'Cost Input'!$N876</f>
        <v>0</v>
      </c>
      <c r="P876" s="29"/>
      <c r="Q876" s="29"/>
      <c r="R876" s="1"/>
      <c r="S876" s="1"/>
      <c r="T876" s="1"/>
      <c r="U876" s="1"/>
      <c r="V876" s="1"/>
      <c r="W876" s="1"/>
      <c r="X876" s="1"/>
      <c r="Y876" s="1"/>
      <c r="Z876" s="1"/>
    </row>
    <row r="877" spans="1:26" ht="14.25" customHeight="1">
      <c r="A877" s="20"/>
      <c r="B877" s="21"/>
      <c r="C877" s="21"/>
      <c r="D877" s="22"/>
      <c r="E877" s="21"/>
      <c r="F877" s="162" t="e" cm="1">
        <f t="array" ref="F877">_xlfn.IFS(D877="Tech Bachelor - Still to be hired",5700,D877="Master - Still to be hired",8000,D877="Master in Eng - Still to be hired",8700,D877="PhD - Still to be hired",10500,D877="Tech Bachelor",5700,D877="Master",8000,D877="Master in Eng",8700,D877="PhD",10500)</f>
        <v>#N/A</v>
      </c>
      <c r="G877" s="23"/>
      <c r="H877" s="24" t="e">
        <f>'Cost Input'!$F877*'Cost Input'!$G877</f>
        <v>#N/A</v>
      </c>
      <c r="I877" s="23"/>
      <c r="J877" s="24" t="e">
        <f>'Cost Input'!$F877*'Cost Input'!$I877</f>
        <v>#N/A</v>
      </c>
      <c r="K877" s="25">
        <f>'Cost Input'!$G877+'Cost Input'!$I877</f>
        <v>0</v>
      </c>
      <c r="L877" s="26" t="e">
        <f>'Cost Input'!$H877+'Cost Input'!$J877</f>
        <v>#N/A</v>
      </c>
      <c r="M877" s="27"/>
      <c r="N877" s="27"/>
      <c r="O877" s="28">
        <f>'Cost Input'!$M877+'Cost Input'!$N877</f>
        <v>0</v>
      </c>
      <c r="P877" s="29"/>
      <c r="Q877" s="29"/>
      <c r="R877" s="1"/>
      <c r="S877" s="1"/>
      <c r="T877" s="1"/>
      <c r="U877" s="1"/>
      <c r="V877" s="1"/>
      <c r="W877" s="1"/>
      <c r="X877" s="1"/>
      <c r="Y877" s="1"/>
      <c r="Z877" s="1"/>
    </row>
    <row r="878" spans="1:26" ht="14.25" customHeight="1">
      <c r="A878" s="20"/>
      <c r="B878" s="21"/>
      <c r="C878" s="21"/>
      <c r="D878" s="22"/>
      <c r="E878" s="21"/>
      <c r="F878" s="162" t="e" cm="1">
        <f t="array" ref="F878">_xlfn.IFS(D878="Tech Bachelor - Still to be hired",5700,D878="Master - Still to be hired",8000,D878="Master in Eng - Still to be hired",8700,D878="PhD - Still to be hired",10500,D878="Tech Bachelor",5700,D878="Master",8000,D878="Master in Eng",8700,D878="PhD",10500)</f>
        <v>#N/A</v>
      </c>
      <c r="G878" s="23"/>
      <c r="H878" s="24" t="e">
        <f>'Cost Input'!$F878*'Cost Input'!$G878</f>
        <v>#N/A</v>
      </c>
      <c r="I878" s="23"/>
      <c r="J878" s="24" t="e">
        <f>'Cost Input'!$F878*'Cost Input'!$I878</f>
        <v>#N/A</v>
      </c>
      <c r="K878" s="25">
        <f>'Cost Input'!$G878+'Cost Input'!$I878</f>
        <v>0</v>
      </c>
      <c r="L878" s="26" t="e">
        <f>'Cost Input'!$H878+'Cost Input'!$J878</f>
        <v>#N/A</v>
      </c>
      <c r="M878" s="27"/>
      <c r="N878" s="27"/>
      <c r="O878" s="28">
        <f>'Cost Input'!$M878+'Cost Input'!$N878</f>
        <v>0</v>
      </c>
      <c r="P878" s="29"/>
      <c r="Q878" s="29"/>
      <c r="R878" s="1"/>
      <c r="S878" s="1"/>
      <c r="T878" s="1"/>
      <c r="U878" s="1"/>
      <c r="V878" s="1"/>
      <c r="W878" s="1"/>
      <c r="X878" s="1"/>
      <c r="Y878" s="1"/>
      <c r="Z878" s="1"/>
    </row>
    <row r="879" spans="1:26" ht="14.25" customHeight="1">
      <c r="A879" s="20"/>
      <c r="B879" s="21"/>
      <c r="C879" s="21"/>
      <c r="D879" s="22"/>
      <c r="E879" s="21"/>
      <c r="F879" s="162" t="e" cm="1">
        <f t="array" ref="F879">_xlfn.IFS(D879="Tech Bachelor - Still to be hired",5700,D879="Master - Still to be hired",8000,D879="Master in Eng - Still to be hired",8700,D879="PhD - Still to be hired",10500,D879="Tech Bachelor",5700,D879="Master",8000,D879="Master in Eng",8700,D879="PhD",10500)</f>
        <v>#N/A</v>
      </c>
      <c r="G879" s="23"/>
      <c r="H879" s="24" t="e">
        <f>'Cost Input'!$F879*'Cost Input'!$G879</f>
        <v>#N/A</v>
      </c>
      <c r="I879" s="23"/>
      <c r="J879" s="24" t="e">
        <f>'Cost Input'!$F879*'Cost Input'!$I879</f>
        <v>#N/A</v>
      </c>
      <c r="K879" s="25">
        <f>'Cost Input'!$G879+'Cost Input'!$I879</f>
        <v>0</v>
      </c>
      <c r="L879" s="26" t="e">
        <f>'Cost Input'!$H879+'Cost Input'!$J879</f>
        <v>#N/A</v>
      </c>
      <c r="M879" s="27"/>
      <c r="N879" s="27"/>
      <c r="O879" s="28">
        <f>'Cost Input'!$M879+'Cost Input'!$N879</f>
        <v>0</v>
      </c>
      <c r="P879" s="29"/>
      <c r="Q879" s="29"/>
      <c r="R879" s="1"/>
      <c r="S879" s="1"/>
      <c r="T879" s="1"/>
      <c r="U879" s="1"/>
      <c r="V879" s="1"/>
      <c r="W879" s="1"/>
      <c r="X879" s="1"/>
      <c r="Y879" s="1"/>
      <c r="Z879" s="1"/>
    </row>
    <row r="880" spans="1:26" ht="14.25" customHeight="1">
      <c r="A880" s="20"/>
      <c r="B880" s="21"/>
      <c r="C880" s="21"/>
      <c r="D880" s="22"/>
      <c r="E880" s="21"/>
      <c r="F880" s="162" t="e" cm="1">
        <f t="array" ref="F880">_xlfn.IFS(D880="Tech Bachelor - Still to be hired",5700,D880="Master - Still to be hired",8000,D880="Master in Eng - Still to be hired",8700,D880="PhD - Still to be hired",10500,D880="Tech Bachelor",5700,D880="Master",8000,D880="Master in Eng",8700,D880="PhD",10500)</f>
        <v>#N/A</v>
      </c>
      <c r="G880" s="23"/>
      <c r="H880" s="24" t="e">
        <f>'Cost Input'!$F880*'Cost Input'!$G880</f>
        <v>#N/A</v>
      </c>
      <c r="I880" s="23"/>
      <c r="J880" s="24" t="e">
        <f>'Cost Input'!$F880*'Cost Input'!$I880</f>
        <v>#N/A</v>
      </c>
      <c r="K880" s="25">
        <f>'Cost Input'!$G880+'Cost Input'!$I880</f>
        <v>0</v>
      </c>
      <c r="L880" s="26" t="e">
        <f>'Cost Input'!$H880+'Cost Input'!$J880</f>
        <v>#N/A</v>
      </c>
      <c r="M880" s="27"/>
      <c r="N880" s="27"/>
      <c r="O880" s="28">
        <f>'Cost Input'!$M880+'Cost Input'!$N880</f>
        <v>0</v>
      </c>
      <c r="P880" s="29"/>
      <c r="Q880" s="29"/>
      <c r="R880" s="1"/>
      <c r="S880" s="1"/>
      <c r="T880" s="1"/>
      <c r="U880" s="1"/>
      <c r="V880" s="1"/>
      <c r="W880" s="1"/>
      <c r="X880" s="1"/>
      <c r="Y880" s="1"/>
      <c r="Z880" s="1"/>
    </row>
    <row r="881" spans="1:26" ht="14.25" customHeight="1">
      <c r="A881" s="20"/>
      <c r="B881" s="21"/>
      <c r="C881" s="21"/>
      <c r="D881" s="22"/>
      <c r="E881" s="21"/>
      <c r="F881" s="162" t="e" cm="1">
        <f t="array" ref="F881">_xlfn.IFS(D881="Tech Bachelor - Still to be hired",5700,D881="Master - Still to be hired",8000,D881="Master in Eng - Still to be hired",8700,D881="PhD - Still to be hired",10500,D881="Tech Bachelor",5700,D881="Master",8000,D881="Master in Eng",8700,D881="PhD",10500)</f>
        <v>#N/A</v>
      </c>
      <c r="G881" s="23"/>
      <c r="H881" s="24" t="e">
        <f>'Cost Input'!$F881*'Cost Input'!$G881</f>
        <v>#N/A</v>
      </c>
      <c r="I881" s="23"/>
      <c r="J881" s="24" t="e">
        <f>'Cost Input'!$F881*'Cost Input'!$I881</f>
        <v>#N/A</v>
      </c>
      <c r="K881" s="25">
        <f>'Cost Input'!$G881+'Cost Input'!$I881</f>
        <v>0</v>
      </c>
      <c r="L881" s="26" t="e">
        <f>'Cost Input'!$H881+'Cost Input'!$J881</f>
        <v>#N/A</v>
      </c>
      <c r="M881" s="27"/>
      <c r="N881" s="27"/>
      <c r="O881" s="28">
        <f>'Cost Input'!$M881+'Cost Input'!$N881</f>
        <v>0</v>
      </c>
      <c r="P881" s="29"/>
      <c r="Q881" s="29"/>
      <c r="R881" s="1"/>
      <c r="S881" s="1"/>
      <c r="T881" s="1"/>
      <c r="U881" s="1"/>
      <c r="V881" s="1"/>
      <c r="W881" s="1"/>
      <c r="X881" s="1"/>
      <c r="Y881" s="1"/>
      <c r="Z881" s="1"/>
    </row>
    <row r="882" spans="1:26" ht="14.25" customHeight="1">
      <c r="A882" s="20"/>
      <c r="B882" s="21"/>
      <c r="C882" s="21"/>
      <c r="D882" s="22"/>
      <c r="E882" s="21"/>
      <c r="F882" s="162" t="e" cm="1">
        <f t="array" ref="F882">_xlfn.IFS(D882="Tech Bachelor - Still to be hired",5700,D882="Master - Still to be hired",8000,D882="Master in Eng - Still to be hired",8700,D882="PhD - Still to be hired",10500,D882="Tech Bachelor",5700,D882="Master",8000,D882="Master in Eng",8700,D882="PhD",10500)</f>
        <v>#N/A</v>
      </c>
      <c r="G882" s="23"/>
      <c r="H882" s="24" t="e">
        <f>'Cost Input'!$F882*'Cost Input'!$G882</f>
        <v>#N/A</v>
      </c>
      <c r="I882" s="23"/>
      <c r="J882" s="24" t="e">
        <f>'Cost Input'!$F882*'Cost Input'!$I882</f>
        <v>#N/A</v>
      </c>
      <c r="K882" s="25">
        <f>'Cost Input'!$G882+'Cost Input'!$I882</f>
        <v>0</v>
      </c>
      <c r="L882" s="26" t="e">
        <f>'Cost Input'!$H882+'Cost Input'!$J882</f>
        <v>#N/A</v>
      </c>
      <c r="M882" s="27"/>
      <c r="N882" s="27"/>
      <c r="O882" s="28">
        <f>'Cost Input'!$M882+'Cost Input'!$N882</f>
        <v>0</v>
      </c>
      <c r="P882" s="29"/>
      <c r="Q882" s="29"/>
      <c r="R882" s="1"/>
      <c r="S882" s="1"/>
      <c r="T882" s="1"/>
      <c r="U882" s="1"/>
      <c r="V882" s="1"/>
      <c r="W882" s="1"/>
      <c r="X882" s="1"/>
      <c r="Y882" s="1"/>
      <c r="Z882" s="1"/>
    </row>
    <row r="883" spans="1:26" ht="14.25" customHeight="1">
      <c r="A883" s="20"/>
      <c r="B883" s="21"/>
      <c r="C883" s="21"/>
      <c r="D883" s="22"/>
      <c r="E883" s="21"/>
      <c r="F883" s="162" t="e" cm="1">
        <f t="array" ref="F883">_xlfn.IFS(D883="Tech Bachelor - Still to be hired",5700,D883="Master - Still to be hired",8000,D883="Master in Eng - Still to be hired",8700,D883="PhD - Still to be hired",10500,D883="Tech Bachelor",5700,D883="Master",8000,D883="Master in Eng",8700,D883="PhD",10500)</f>
        <v>#N/A</v>
      </c>
      <c r="G883" s="23"/>
      <c r="H883" s="24" t="e">
        <f>'Cost Input'!$F883*'Cost Input'!$G883</f>
        <v>#N/A</v>
      </c>
      <c r="I883" s="23"/>
      <c r="J883" s="24" t="e">
        <f>'Cost Input'!$F883*'Cost Input'!$I883</f>
        <v>#N/A</v>
      </c>
      <c r="K883" s="25">
        <f>'Cost Input'!$G883+'Cost Input'!$I883</f>
        <v>0</v>
      </c>
      <c r="L883" s="26" t="e">
        <f>'Cost Input'!$H883+'Cost Input'!$J883</f>
        <v>#N/A</v>
      </c>
      <c r="M883" s="27"/>
      <c r="N883" s="27"/>
      <c r="O883" s="28">
        <f>'Cost Input'!$M883+'Cost Input'!$N883</f>
        <v>0</v>
      </c>
      <c r="P883" s="29"/>
      <c r="Q883" s="29"/>
      <c r="R883" s="1"/>
      <c r="S883" s="1"/>
      <c r="T883" s="1"/>
      <c r="U883" s="1"/>
      <c r="V883" s="1"/>
      <c r="W883" s="1"/>
      <c r="X883" s="1"/>
      <c r="Y883" s="1"/>
      <c r="Z883" s="1"/>
    </row>
    <row r="884" spans="1:26" ht="14.25" customHeight="1">
      <c r="A884" s="20"/>
      <c r="B884" s="21"/>
      <c r="C884" s="21"/>
      <c r="D884" s="22"/>
      <c r="E884" s="21"/>
      <c r="F884" s="162" t="e" cm="1">
        <f t="array" ref="F884">_xlfn.IFS(D884="Tech Bachelor - Still to be hired",5700,D884="Master - Still to be hired",8000,D884="Master in Eng - Still to be hired",8700,D884="PhD - Still to be hired",10500,D884="Tech Bachelor",5700,D884="Master",8000,D884="Master in Eng",8700,D884="PhD",10500)</f>
        <v>#N/A</v>
      </c>
      <c r="G884" s="23"/>
      <c r="H884" s="24" t="e">
        <f>'Cost Input'!$F884*'Cost Input'!$G884</f>
        <v>#N/A</v>
      </c>
      <c r="I884" s="23"/>
      <c r="J884" s="24" t="e">
        <f>'Cost Input'!$F884*'Cost Input'!$I884</f>
        <v>#N/A</v>
      </c>
      <c r="K884" s="25">
        <f>'Cost Input'!$G884+'Cost Input'!$I884</f>
        <v>0</v>
      </c>
      <c r="L884" s="26" t="e">
        <f>'Cost Input'!$H884+'Cost Input'!$J884</f>
        <v>#N/A</v>
      </c>
      <c r="M884" s="27"/>
      <c r="N884" s="27"/>
      <c r="O884" s="28">
        <f>'Cost Input'!$M884+'Cost Input'!$N884</f>
        <v>0</v>
      </c>
      <c r="P884" s="29"/>
      <c r="Q884" s="29"/>
      <c r="R884" s="1"/>
      <c r="S884" s="1"/>
      <c r="T884" s="1"/>
      <c r="U884" s="1"/>
      <c r="V884" s="1"/>
      <c r="W884" s="1"/>
      <c r="X884" s="1"/>
      <c r="Y884" s="1"/>
      <c r="Z884" s="1"/>
    </row>
    <row r="885" spans="1:26" ht="14.25" customHeight="1">
      <c r="A885" s="20"/>
      <c r="B885" s="21"/>
      <c r="C885" s="21"/>
      <c r="D885" s="22"/>
      <c r="E885" s="21"/>
      <c r="F885" s="162" t="e" cm="1">
        <f t="array" ref="F885">_xlfn.IFS(D885="Tech Bachelor - Still to be hired",5700,D885="Master - Still to be hired",8000,D885="Master in Eng - Still to be hired",8700,D885="PhD - Still to be hired",10500,D885="Tech Bachelor",5700,D885="Master",8000,D885="Master in Eng",8700,D885="PhD",10500)</f>
        <v>#N/A</v>
      </c>
      <c r="G885" s="23"/>
      <c r="H885" s="24" t="e">
        <f>'Cost Input'!$F885*'Cost Input'!$G885</f>
        <v>#N/A</v>
      </c>
      <c r="I885" s="23"/>
      <c r="J885" s="24" t="e">
        <f>'Cost Input'!$F885*'Cost Input'!$I885</f>
        <v>#N/A</v>
      </c>
      <c r="K885" s="25">
        <f>'Cost Input'!$G885+'Cost Input'!$I885</f>
        <v>0</v>
      </c>
      <c r="L885" s="26" t="e">
        <f>'Cost Input'!$H885+'Cost Input'!$J885</f>
        <v>#N/A</v>
      </c>
      <c r="M885" s="27"/>
      <c r="N885" s="27"/>
      <c r="O885" s="28">
        <f>'Cost Input'!$M885+'Cost Input'!$N885</f>
        <v>0</v>
      </c>
      <c r="P885" s="29"/>
      <c r="Q885" s="29"/>
      <c r="R885" s="1"/>
      <c r="S885" s="1"/>
      <c r="T885" s="1"/>
      <c r="U885" s="1"/>
      <c r="V885" s="1"/>
      <c r="W885" s="1"/>
      <c r="X885" s="1"/>
      <c r="Y885" s="1"/>
      <c r="Z885" s="1"/>
    </row>
    <row r="886" spans="1:26" ht="14.25" customHeight="1">
      <c r="A886" s="20"/>
      <c r="B886" s="21"/>
      <c r="C886" s="21"/>
      <c r="D886" s="22"/>
      <c r="E886" s="21"/>
      <c r="F886" s="162" t="e" cm="1">
        <f t="array" ref="F886">_xlfn.IFS(D886="Tech Bachelor - Still to be hired",5700,D886="Master - Still to be hired",8000,D886="Master in Eng - Still to be hired",8700,D886="PhD - Still to be hired",10500,D886="Tech Bachelor",5700,D886="Master",8000,D886="Master in Eng",8700,D886="PhD",10500)</f>
        <v>#N/A</v>
      </c>
      <c r="G886" s="23"/>
      <c r="H886" s="24" t="e">
        <f>'Cost Input'!$F886*'Cost Input'!$G886</f>
        <v>#N/A</v>
      </c>
      <c r="I886" s="23"/>
      <c r="J886" s="24" t="e">
        <f>'Cost Input'!$F886*'Cost Input'!$I886</f>
        <v>#N/A</v>
      </c>
      <c r="K886" s="25">
        <f>'Cost Input'!$G886+'Cost Input'!$I886</f>
        <v>0</v>
      </c>
      <c r="L886" s="26" t="e">
        <f>'Cost Input'!$H886+'Cost Input'!$J886</f>
        <v>#N/A</v>
      </c>
      <c r="M886" s="27"/>
      <c r="N886" s="27"/>
      <c r="O886" s="28">
        <f>'Cost Input'!$M886+'Cost Input'!$N886</f>
        <v>0</v>
      </c>
      <c r="P886" s="29"/>
      <c r="Q886" s="29"/>
      <c r="R886" s="1"/>
      <c r="S886" s="1"/>
      <c r="T886" s="1"/>
      <c r="U886" s="1"/>
      <c r="V886" s="1"/>
      <c r="W886" s="1"/>
      <c r="X886" s="1"/>
      <c r="Y886" s="1"/>
      <c r="Z886" s="1"/>
    </row>
    <row r="887" spans="1:26" ht="14.25" customHeight="1">
      <c r="A887" s="20"/>
      <c r="B887" s="21"/>
      <c r="C887" s="21"/>
      <c r="D887" s="22"/>
      <c r="E887" s="21"/>
      <c r="F887" s="162" t="e" cm="1">
        <f t="array" ref="F887">_xlfn.IFS(D887="Tech Bachelor - Still to be hired",5700,D887="Master - Still to be hired",8000,D887="Master in Eng - Still to be hired",8700,D887="PhD - Still to be hired",10500,D887="Tech Bachelor",5700,D887="Master",8000,D887="Master in Eng",8700,D887="PhD",10500)</f>
        <v>#N/A</v>
      </c>
      <c r="G887" s="23"/>
      <c r="H887" s="24" t="e">
        <f>'Cost Input'!$F887*'Cost Input'!$G887</f>
        <v>#N/A</v>
      </c>
      <c r="I887" s="23"/>
      <c r="J887" s="24" t="e">
        <f>'Cost Input'!$F887*'Cost Input'!$I887</f>
        <v>#N/A</v>
      </c>
      <c r="K887" s="25">
        <f>'Cost Input'!$G887+'Cost Input'!$I887</f>
        <v>0</v>
      </c>
      <c r="L887" s="26" t="e">
        <f>'Cost Input'!$H887+'Cost Input'!$J887</f>
        <v>#N/A</v>
      </c>
      <c r="M887" s="27"/>
      <c r="N887" s="27"/>
      <c r="O887" s="28">
        <f>'Cost Input'!$M887+'Cost Input'!$N887</f>
        <v>0</v>
      </c>
      <c r="P887" s="29"/>
      <c r="Q887" s="29"/>
      <c r="R887" s="1"/>
      <c r="S887" s="1"/>
      <c r="T887" s="1"/>
      <c r="U887" s="1"/>
      <c r="V887" s="1"/>
      <c r="W887" s="1"/>
      <c r="X887" s="1"/>
      <c r="Y887" s="1"/>
      <c r="Z887" s="1"/>
    </row>
    <row r="888" spans="1:26" ht="14.25" customHeight="1">
      <c r="A888" s="20"/>
      <c r="B888" s="21"/>
      <c r="C888" s="21"/>
      <c r="D888" s="22"/>
      <c r="E888" s="21"/>
      <c r="F888" s="162" t="e" cm="1">
        <f t="array" ref="F888">_xlfn.IFS(D888="Tech Bachelor - Still to be hired",5700,D888="Master - Still to be hired",8000,D888="Master in Eng - Still to be hired",8700,D888="PhD - Still to be hired",10500,D888="Tech Bachelor",5700,D888="Master",8000,D888="Master in Eng",8700,D888="PhD",10500)</f>
        <v>#N/A</v>
      </c>
      <c r="G888" s="23"/>
      <c r="H888" s="24" t="e">
        <f>'Cost Input'!$F888*'Cost Input'!$G888</f>
        <v>#N/A</v>
      </c>
      <c r="I888" s="23"/>
      <c r="J888" s="24" t="e">
        <f>'Cost Input'!$F888*'Cost Input'!$I888</f>
        <v>#N/A</v>
      </c>
      <c r="K888" s="25">
        <f>'Cost Input'!$G888+'Cost Input'!$I888</f>
        <v>0</v>
      </c>
      <c r="L888" s="26" t="e">
        <f>'Cost Input'!$H888+'Cost Input'!$J888</f>
        <v>#N/A</v>
      </c>
      <c r="M888" s="27"/>
      <c r="N888" s="27"/>
      <c r="O888" s="28">
        <f>'Cost Input'!$M888+'Cost Input'!$N888</f>
        <v>0</v>
      </c>
      <c r="P888" s="29"/>
      <c r="Q888" s="29"/>
      <c r="R888" s="1"/>
      <c r="S888" s="1"/>
      <c r="T888" s="1"/>
      <c r="U888" s="1"/>
      <c r="V888" s="1"/>
      <c r="W888" s="1"/>
      <c r="X888" s="1"/>
      <c r="Y888" s="1"/>
      <c r="Z888" s="1"/>
    </row>
    <row r="889" spans="1:26" ht="14.25" customHeight="1">
      <c r="A889" s="20"/>
      <c r="B889" s="21"/>
      <c r="C889" s="21"/>
      <c r="D889" s="22"/>
      <c r="E889" s="21"/>
      <c r="F889" s="162" t="e" cm="1">
        <f t="array" ref="F889">_xlfn.IFS(D889="Tech Bachelor - Still to be hired",5700,D889="Master - Still to be hired",8000,D889="Master in Eng - Still to be hired",8700,D889="PhD - Still to be hired",10500,D889="Tech Bachelor",5700,D889="Master",8000,D889="Master in Eng",8700,D889="PhD",10500)</f>
        <v>#N/A</v>
      </c>
      <c r="G889" s="23"/>
      <c r="H889" s="24" t="e">
        <f>'Cost Input'!$F889*'Cost Input'!$G889</f>
        <v>#N/A</v>
      </c>
      <c r="I889" s="23"/>
      <c r="J889" s="24" t="e">
        <f>'Cost Input'!$F889*'Cost Input'!$I889</f>
        <v>#N/A</v>
      </c>
      <c r="K889" s="25">
        <f>'Cost Input'!$G889+'Cost Input'!$I889</f>
        <v>0</v>
      </c>
      <c r="L889" s="26" t="e">
        <f>'Cost Input'!$H889+'Cost Input'!$J889</f>
        <v>#N/A</v>
      </c>
      <c r="M889" s="27"/>
      <c r="N889" s="27"/>
      <c r="O889" s="28">
        <f>'Cost Input'!$M889+'Cost Input'!$N889</f>
        <v>0</v>
      </c>
      <c r="P889" s="29"/>
      <c r="Q889" s="29"/>
      <c r="R889" s="1"/>
      <c r="S889" s="1"/>
      <c r="T889" s="1"/>
      <c r="U889" s="1"/>
      <c r="V889" s="1"/>
      <c r="W889" s="1"/>
      <c r="X889" s="1"/>
      <c r="Y889" s="1"/>
      <c r="Z889" s="1"/>
    </row>
    <row r="890" spans="1:26" ht="14.25" customHeight="1">
      <c r="A890" s="20"/>
      <c r="B890" s="21"/>
      <c r="C890" s="21"/>
      <c r="D890" s="22"/>
      <c r="E890" s="21"/>
      <c r="F890" s="162" t="e" cm="1">
        <f t="array" ref="F890">_xlfn.IFS(D890="Tech Bachelor - Still to be hired",5700,D890="Master - Still to be hired",8000,D890="Master in Eng - Still to be hired",8700,D890="PhD - Still to be hired",10500,D890="Tech Bachelor",5700,D890="Master",8000,D890="Master in Eng",8700,D890="PhD",10500)</f>
        <v>#N/A</v>
      </c>
      <c r="G890" s="23"/>
      <c r="H890" s="24" t="e">
        <f>'Cost Input'!$F890*'Cost Input'!$G890</f>
        <v>#N/A</v>
      </c>
      <c r="I890" s="23"/>
      <c r="J890" s="24" t="e">
        <f>'Cost Input'!$F890*'Cost Input'!$I890</f>
        <v>#N/A</v>
      </c>
      <c r="K890" s="25">
        <f>'Cost Input'!$G890+'Cost Input'!$I890</f>
        <v>0</v>
      </c>
      <c r="L890" s="26" t="e">
        <f>'Cost Input'!$H890+'Cost Input'!$J890</f>
        <v>#N/A</v>
      </c>
      <c r="M890" s="27"/>
      <c r="N890" s="27"/>
      <c r="O890" s="28">
        <f>'Cost Input'!$M890+'Cost Input'!$N890</f>
        <v>0</v>
      </c>
      <c r="P890" s="29"/>
      <c r="Q890" s="29"/>
      <c r="R890" s="1"/>
      <c r="S890" s="1"/>
      <c r="T890" s="1"/>
      <c r="U890" s="1"/>
      <c r="V890" s="1"/>
      <c r="W890" s="1"/>
      <c r="X890" s="1"/>
      <c r="Y890" s="1"/>
      <c r="Z890" s="1"/>
    </row>
    <row r="891" spans="1:26" ht="14.25" customHeight="1">
      <c r="A891" s="20"/>
      <c r="B891" s="21"/>
      <c r="C891" s="21"/>
      <c r="D891" s="22"/>
      <c r="E891" s="21"/>
      <c r="F891" s="162" t="e" cm="1">
        <f t="array" ref="F891">_xlfn.IFS(D891="Tech Bachelor - Still to be hired",5700,D891="Master - Still to be hired",8000,D891="Master in Eng - Still to be hired",8700,D891="PhD - Still to be hired",10500,D891="Tech Bachelor",5700,D891="Master",8000,D891="Master in Eng",8700,D891="PhD",10500)</f>
        <v>#N/A</v>
      </c>
      <c r="G891" s="23"/>
      <c r="H891" s="24" t="e">
        <f>'Cost Input'!$F891*'Cost Input'!$G891</f>
        <v>#N/A</v>
      </c>
      <c r="I891" s="23"/>
      <c r="J891" s="24" t="e">
        <f>'Cost Input'!$F891*'Cost Input'!$I891</f>
        <v>#N/A</v>
      </c>
      <c r="K891" s="25">
        <f>'Cost Input'!$G891+'Cost Input'!$I891</f>
        <v>0</v>
      </c>
      <c r="L891" s="26" t="e">
        <f>'Cost Input'!$H891+'Cost Input'!$J891</f>
        <v>#N/A</v>
      </c>
      <c r="M891" s="27"/>
      <c r="N891" s="27"/>
      <c r="O891" s="28">
        <f>'Cost Input'!$M891+'Cost Input'!$N891</f>
        <v>0</v>
      </c>
      <c r="P891" s="29"/>
      <c r="Q891" s="29"/>
      <c r="R891" s="1"/>
      <c r="S891" s="1"/>
      <c r="T891" s="1"/>
      <c r="U891" s="1"/>
      <c r="V891" s="1"/>
      <c r="W891" s="1"/>
      <c r="X891" s="1"/>
      <c r="Y891" s="1"/>
      <c r="Z891" s="1"/>
    </row>
    <row r="892" spans="1:26" ht="14.25" customHeight="1">
      <c r="A892" s="20"/>
      <c r="B892" s="21"/>
      <c r="C892" s="21"/>
      <c r="D892" s="22"/>
      <c r="E892" s="21"/>
      <c r="F892" s="162" t="e" cm="1">
        <f t="array" ref="F892">_xlfn.IFS(D892="Tech Bachelor - Still to be hired",5700,D892="Master - Still to be hired",8000,D892="Master in Eng - Still to be hired",8700,D892="PhD - Still to be hired",10500,D892="Tech Bachelor",5700,D892="Master",8000,D892="Master in Eng",8700,D892="PhD",10500)</f>
        <v>#N/A</v>
      </c>
      <c r="G892" s="23"/>
      <c r="H892" s="24" t="e">
        <f>'Cost Input'!$F892*'Cost Input'!$G892</f>
        <v>#N/A</v>
      </c>
      <c r="I892" s="23"/>
      <c r="J892" s="24" t="e">
        <f>'Cost Input'!$F892*'Cost Input'!$I892</f>
        <v>#N/A</v>
      </c>
      <c r="K892" s="25">
        <f>'Cost Input'!$G892+'Cost Input'!$I892</f>
        <v>0</v>
      </c>
      <c r="L892" s="26" t="e">
        <f>'Cost Input'!$H892+'Cost Input'!$J892</f>
        <v>#N/A</v>
      </c>
      <c r="M892" s="27"/>
      <c r="N892" s="27"/>
      <c r="O892" s="28">
        <f>'Cost Input'!$M892+'Cost Input'!$N892</f>
        <v>0</v>
      </c>
      <c r="P892" s="29"/>
      <c r="Q892" s="29"/>
      <c r="R892" s="1"/>
      <c r="S892" s="1"/>
      <c r="T892" s="1"/>
      <c r="U892" s="1"/>
      <c r="V892" s="1"/>
      <c r="W892" s="1"/>
      <c r="X892" s="1"/>
      <c r="Y892" s="1"/>
      <c r="Z892" s="1"/>
    </row>
    <row r="893" spans="1:26" ht="14.25" customHeight="1">
      <c r="A893" s="20"/>
      <c r="B893" s="21"/>
      <c r="C893" s="21"/>
      <c r="D893" s="22"/>
      <c r="E893" s="21"/>
      <c r="F893" s="162" t="e" cm="1">
        <f t="array" ref="F893">_xlfn.IFS(D893="Tech Bachelor - Still to be hired",5700,D893="Master - Still to be hired",8000,D893="Master in Eng - Still to be hired",8700,D893="PhD - Still to be hired",10500,D893="Tech Bachelor",5700,D893="Master",8000,D893="Master in Eng",8700,D893="PhD",10500)</f>
        <v>#N/A</v>
      </c>
      <c r="G893" s="23"/>
      <c r="H893" s="24" t="e">
        <f>'Cost Input'!$F893*'Cost Input'!$G893</f>
        <v>#N/A</v>
      </c>
      <c r="I893" s="23"/>
      <c r="J893" s="24" t="e">
        <f>'Cost Input'!$F893*'Cost Input'!$I893</f>
        <v>#N/A</v>
      </c>
      <c r="K893" s="25">
        <f>'Cost Input'!$G893+'Cost Input'!$I893</f>
        <v>0</v>
      </c>
      <c r="L893" s="26" t="e">
        <f>'Cost Input'!$H893+'Cost Input'!$J893</f>
        <v>#N/A</v>
      </c>
      <c r="M893" s="27"/>
      <c r="N893" s="27"/>
      <c r="O893" s="28">
        <f>'Cost Input'!$M893+'Cost Input'!$N893</f>
        <v>0</v>
      </c>
      <c r="P893" s="29"/>
      <c r="Q893" s="29"/>
      <c r="R893" s="1"/>
      <c r="S893" s="1"/>
      <c r="T893" s="1"/>
      <c r="U893" s="1"/>
      <c r="V893" s="1"/>
      <c r="W893" s="1"/>
      <c r="X893" s="1"/>
      <c r="Y893" s="1"/>
      <c r="Z893" s="1"/>
    </row>
    <row r="894" spans="1:26" ht="14.25" customHeight="1">
      <c r="A894" s="20"/>
      <c r="B894" s="21"/>
      <c r="C894" s="21"/>
      <c r="D894" s="22"/>
      <c r="E894" s="21"/>
      <c r="F894" s="162" t="e" cm="1">
        <f t="array" ref="F894">_xlfn.IFS(D894="Tech Bachelor - Still to be hired",5700,D894="Master - Still to be hired",8000,D894="Master in Eng - Still to be hired",8700,D894="PhD - Still to be hired",10500,D894="Tech Bachelor",5700,D894="Master",8000,D894="Master in Eng",8700,D894="PhD",10500)</f>
        <v>#N/A</v>
      </c>
      <c r="G894" s="23"/>
      <c r="H894" s="24" t="e">
        <f>'Cost Input'!$F894*'Cost Input'!$G894</f>
        <v>#N/A</v>
      </c>
      <c r="I894" s="23"/>
      <c r="J894" s="24" t="e">
        <f>'Cost Input'!$F894*'Cost Input'!$I894</f>
        <v>#N/A</v>
      </c>
      <c r="K894" s="25">
        <f>'Cost Input'!$G894+'Cost Input'!$I894</f>
        <v>0</v>
      </c>
      <c r="L894" s="26" t="e">
        <f>'Cost Input'!$H894+'Cost Input'!$J894</f>
        <v>#N/A</v>
      </c>
      <c r="M894" s="27"/>
      <c r="N894" s="27"/>
      <c r="O894" s="28">
        <f>'Cost Input'!$M894+'Cost Input'!$N894</f>
        <v>0</v>
      </c>
      <c r="P894" s="29"/>
      <c r="Q894" s="29"/>
      <c r="R894" s="1"/>
      <c r="S894" s="1"/>
      <c r="T894" s="1"/>
      <c r="U894" s="1"/>
      <c r="V894" s="1"/>
      <c r="W894" s="1"/>
      <c r="X894" s="1"/>
      <c r="Y894" s="1"/>
      <c r="Z894" s="1"/>
    </row>
    <row r="895" spans="1:26" ht="14.25" customHeight="1">
      <c r="A895" s="20"/>
      <c r="B895" s="21"/>
      <c r="C895" s="21"/>
      <c r="D895" s="22"/>
      <c r="E895" s="21"/>
      <c r="F895" s="162" t="e" cm="1">
        <f t="array" ref="F895">_xlfn.IFS(D895="Tech Bachelor - Still to be hired",5700,D895="Master - Still to be hired",8000,D895="Master in Eng - Still to be hired",8700,D895="PhD - Still to be hired",10500,D895="Tech Bachelor",5700,D895="Master",8000,D895="Master in Eng",8700,D895="PhD",10500)</f>
        <v>#N/A</v>
      </c>
      <c r="G895" s="23"/>
      <c r="H895" s="24" t="e">
        <f>'Cost Input'!$F895*'Cost Input'!$G895</f>
        <v>#N/A</v>
      </c>
      <c r="I895" s="23"/>
      <c r="J895" s="24" t="e">
        <f>'Cost Input'!$F895*'Cost Input'!$I895</f>
        <v>#N/A</v>
      </c>
      <c r="K895" s="25">
        <f>'Cost Input'!$G895+'Cost Input'!$I895</f>
        <v>0</v>
      </c>
      <c r="L895" s="26" t="e">
        <f>'Cost Input'!$H895+'Cost Input'!$J895</f>
        <v>#N/A</v>
      </c>
      <c r="M895" s="27"/>
      <c r="N895" s="27"/>
      <c r="O895" s="28">
        <f>'Cost Input'!$M895+'Cost Input'!$N895</f>
        <v>0</v>
      </c>
      <c r="P895" s="29"/>
      <c r="Q895" s="29"/>
      <c r="R895" s="1"/>
      <c r="S895" s="1"/>
      <c r="T895" s="1"/>
      <c r="U895" s="1"/>
      <c r="V895" s="1"/>
      <c r="W895" s="1"/>
      <c r="X895" s="1"/>
      <c r="Y895" s="1"/>
      <c r="Z895" s="1"/>
    </row>
    <row r="896" spans="1:26" ht="14.25" customHeight="1">
      <c r="A896" s="20"/>
      <c r="B896" s="21"/>
      <c r="C896" s="21"/>
      <c r="D896" s="22"/>
      <c r="E896" s="21"/>
      <c r="F896" s="162" t="e" cm="1">
        <f t="array" ref="F896">_xlfn.IFS(D896="Tech Bachelor - Still to be hired",5700,D896="Master - Still to be hired",8000,D896="Master in Eng - Still to be hired",8700,D896="PhD - Still to be hired",10500,D896="Tech Bachelor",5700,D896="Master",8000,D896="Master in Eng",8700,D896="PhD",10500)</f>
        <v>#N/A</v>
      </c>
      <c r="G896" s="23"/>
      <c r="H896" s="24" t="e">
        <f>'Cost Input'!$F896*'Cost Input'!$G896</f>
        <v>#N/A</v>
      </c>
      <c r="I896" s="23"/>
      <c r="J896" s="24" t="e">
        <f>'Cost Input'!$F896*'Cost Input'!$I896</f>
        <v>#N/A</v>
      </c>
      <c r="K896" s="25">
        <f>'Cost Input'!$G896+'Cost Input'!$I896</f>
        <v>0</v>
      </c>
      <c r="L896" s="26" t="e">
        <f>'Cost Input'!$H896+'Cost Input'!$J896</f>
        <v>#N/A</v>
      </c>
      <c r="M896" s="27"/>
      <c r="N896" s="27"/>
      <c r="O896" s="28">
        <f>'Cost Input'!$M896+'Cost Input'!$N896</f>
        <v>0</v>
      </c>
      <c r="P896" s="29"/>
      <c r="Q896" s="29"/>
      <c r="R896" s="1"/>
      <c r="S896" s="1"/>
      <c r="T896" s="1"/>
      <c r="U896" s="1"/>
      <c r="V896" s="1"/>
      <c r="W896" s="1"/>
      <c r="X896" s="1"/>
      <c r="Y896" s="1"/>
      <c r="Z896" s="1"/>
    </row>
    <row r="897" spans="1:26" ht="14.25" customHeight="1">
      <c r="A897" s="20"/>
      <c r="B897" s="21"/>
      <c r="C897" s="21"/>
      <c r="D897" s="22"/>
      <c r="E897" s="21"/>
      <c r="F897" s="162" t="e" cm="1">
        <f t="array" ref="F897">_xlfn.IFS(D897="Tech Bachelor - Still to be hired",5700,D897="Master - Still to be hired",8000,D897="Master in Eng - Still to be hired",8700,D897="PhD - Still to be hired",10500,D897="Tech Bachelor",5700,D897="Master",8000,D897="Master in Eng",8700,D897="PhD",10500)</f>
        <v>#N/A</v>
      </c>
      <c r="G897" s="23"/>
      <c r="H897" s="24" t="e">
        <f>'Cost Input'!$F897*'Cost Input'!$G897</f>
        <v>#N/A</v>
      </c>
      <c r="I897" s="23"/>
      <c r="J897" s="24" t="e">
        <f>'Cost Input'!$F897*'Cost Input'!$I897</f>
        <v>#N/A</v>
      </c>
      <c r="K897" s="25">
        <f>'Cost Input'!$G897+'Cost Input'!$I897</f>
        <v>0</v>
      </c>
      <c r="L897" s="26" t="e">
        <f>'Cost Input'!$H897+'Cost Input'!$J897</f>
        <v>#N/A</v>
      </c>
      <c r="M897" s="27"/>
      <c r="N897" s="27"/>
      <c r="O897" s="28">
        <f>'Cost Input'!$M897+'Cost Input'!$N897</f>
        <v>0</v>
      </c>
      <c r="P897" s="29"/>
      <c r="Q897" s="29"/>
      <c r="R897" s="1"/>
      <c r="S897" s="1"/>
      <c r="T897" s="1"/>
      <c r="U897" s="1"/>
      <c r="V897" s="1"/>
      <c r="W897" s="1"/>
      <c r="X897" s="1"/>
      <c r="Y897" s="1"/>
      <c r="Z897" s="1"/>
    </row>
    <row r="898" spans="1:26" ht="14.25" customHeight="1">
      <c r="A898" s="20"/>
      <c r="B898" s="21"/>
      <c r="C898" s="21"/>
      <c r="D898" s="22"/>
      <c r="E898" s="21"/>
      <c r="F898" s="162" t="e" cm="1">
        <f t="array" ref="F898">_xlfn.IFS(D898="Tech Bachelor - Still to be hired",5700,D898="Master - Still to be hired",8000,D898="Master in Eng - Still to be hired",8700,D898="PhD - Still to be hired",10500,D898="Tech Bachelor",5700,D898="Master",8000,D898="Master in Eng",8700,D898="PhD",10500)</f>
        <v>#N/A</v>
      </c>
      <c r="G898" s="23"/>
      <c r="H898" s="24" t="e">
        <f>'Cost Input'!$F898*'Cost Input'!$G898</f>
        <v>#N/A</v>
      </c>
      <c r="I898" s="23"/>
      <c r="J898" s="24" t="e">
        <f>'Cost Input'!$F898*'Cost Input'!$I898</f>
        <v>#N/A</v>
      </c>
      <c r="K898" s="25">
        <f>'Cost Input'!$G898+'Cost Input'!$I898</f>
        <v>0</v>
      </c>
      <c r="L898" s="26" t="e">
        <f>'Cost Input'!$H898+'Cost Input'!$J898</f>
        <v>#N/A</v>
      </c>
      <c r="M898" s="27"/>
      <c r="N898" s="27"/>
      <c r="O898" s="28">
        <f>'Cost Input'!$M898+'Cost Input'!$N898</f>
        <v>0</v>
      </c>
      <c r="P898" s="29"/>
      <c r="Q898" s="29"/>
      <c r="R898" s="1"/>
      <c r="S898" s="1"/>
      <c r="T898" s="1"/>
      <c r="U898" s="1"/>
      <c r="V898" s="1"/>
      <c r="W898" s="1"/>
      <c r="X898" s="1"/>
      <c r="Y898" s="1"/>
      <c r="Z898" s="1"/>
    </row>
    <row r="899" spans="1:26" ht="14.25" customHeight="1">
      <c r="A899" s="20"/>
      <c r="B899" s="21"/>
      <c r="C899" s="21"/>
      <c r="D899" s="22"/>
      <c r="E899" s="21"/>
      <c r="F899" s="162" t="e" cm="1">
        <f t="array" ref="F899">_xlfn.IFS(D899="Tech Bachelor - Still to be hired",5700,D899="Master - Still to be hired",8000,D899="Master in Eng - Still to be hired",8700,D899="PhD - Still to be hired",10500,D899="Tech Bachelor",5700,D899="Master",8000,D899="Master in Eng",8700,D899="PhD",10500)</f>
        <v>#N/A</v>
      </c>
      <c r="G899" s="23"/>
      <c r="H899" s="24" t="e">
        <f>'Cost Input'!$F899*'Cost Input'!$G899</f>
        <v>#N/A</v>
      </c>
      <c r="I899" s="23"/>
      <c r="J899" s="24" t="e">
        <f>'Cost Input'!$F899*'Cost Input'!$I899</f>
        <v>#N/A</v>
      </c>
      <c r="K899" s="25">
        <f>'Cost Input'!$G899+'Cost Input'!$I899</f>
        <v>0</v>
      </c>
      <c r="L899" s="26" t="e">
        <f>'Cost Input'!$H899+'Cost Input'!$J899</f>
        <v>#N/A</v>
      </c>
      <c r="M899" s="27"/>
      <c r="N899" s="27"/>
      <c r="O899" s="28">
        <f>'Cost Input'!$M899+'Cost Input'!$N899</f>
        <v>0</v>
      </c>
      <c r="P899" s="29"/>
      <c r="Q899" s="29"/>
      <c r="R899" s="1"/>
      <c r="S899" s="1"/>
      <c r="T899" s="1"/>
      <c r="U899" s="1"/>
      <c r="V899" s="1"/>
      <c r="W899" s="1"/>
      <c r="X899" s="1"/>
      <c r="Y899" s="1"/>
      <c r="Z899" s="1"/>
    </row>
    <row r="900" spans="1:26" ht="14.25" customHeight="1">
      <c r="A900" s="20"/>
      <c r="B900" s="21"/>
      <c r="C900" s="21"/>
      <c r="D900" s="22"/>
      <c r="E900" s="21"/>
      <c r="F900" s="162" t="e" cm="1">
        <f t="array" ref="F900">_xlfn.IFS(D900="Tech Bachelor - Still to be hired",5700,D900="Master - Still to be hired",8000,D900="Master in Eng - Still to be hired",8700,D900="PhD - Still to be hired",10500,D900="Tech Bachelor",5700,D900="Master",8000,D900="Master in Eng",8700,D900="PhD",10500)</f>
        <v>#N/A</v>
      </c>
      <c r="G900" s="23"/>
      <c r="H900" s="24" t="e">
        <f>'Cost Input'!$F900*'Cost Input'!$G900</f>
        <v>#N/A</v>
      </c>
      <c r="I900" s="23"/>
      <c r="J900" s="24" t="e">
        <f>'Cost Input'!$F900*'Cost Input'!$I900</f>
        <v>#N/A</v>
      </c>
      <c r="K900" s="25">
        <f>'Cost Input'!$G900+'Cost Input'!$I900</f>
        <v>0</v>
      </c>
      <c r="L900" s="26" t="e">
        <f>'Cost Input'!$H900+'Cost Input'!$J900</f>
        <v>#N/A</v>
      </c>
      <c r="M900" s="27"/>
      <c r="N900" s="27"/>
      <c r="O900" s="28">
        <f>'Cost Input'!$M900+'Cost Input'!$N900</f>
        <v>0</v>
      </c>
      <c r="P900" s="29"/>
      <c r="Q900" s="29"/>
      <c r="R900" s="1"/>
      <c r="S900" s="1"/>
      <c r="T900" s="1"/>
      <c r="U900" s="1"/>
      <c r="V900" s="1"/>
      <c r="W900" s="1"/>
      <c r="X900" s="1"/>
      <c r="Y900" s="1"/>
      <c r="Z900" s="1"/>
    </row>
    <row r="901" spans="1:26" ht="14.25" customHeight="1">
      <c r="A901" s="20"/>
      <c r="B901" s="21"/>
      <c r="C901" s="21"/>
      <c r="D901" s="22"/>
      <c r="E901" s="21"/>
      <c r="F901" s="162" t="e" cm="1">
        <f t="array" ref="F901">_xlfn.IFS(D901="Tech Bachelor - Still to be hired",5700,D901="Master - Still to be hired",8000,D901="Master in Eng - Still to be hired",8700,D901="PhD - Still to be hired",10500,D901="Tech Bachelor",5700,D901="Master",8000,D901="Master in Eng",8700,D901="PhD",10500)</f>
        <v>#N/A</v>
      </c>
      <c r="G901" s="23"/>
      <c r="H901" s="24" t="e">
        <f>'Cost Input'!$F901*'Cost Input'!$G901</f>
        <v>#N/A</v>
      </c>
      <c r="I901" s="23"/>
      <c r="J901" s="24" t="e">
        <f>'Cost Input'!$F901*'Cost Input'!$I901</f>
        <v>#N/A</v>
      </c>
      <c r="K901" s="25">
        <f>'Cost Input'!$G901+'Cost Input'!$I901</f>
        <v>0</v>
      </c>
      <c r="L901" s="26" t="e">
        <f>'Cost Input'!$H901+'Cost Input'!$J901</f>
        <v>#N/A</v>
      </c>
      <c r="M901" s="27"/>
      <c r="N901" s="27"/>
      <c r="O901" s="28">
        <f>'Cost Input'!$M901+'Cost Input'!$N901</f>
        <v>0</v>
      </c>
      <c r="P901" s="29"/>
      <c r="Q901" s="29"/>
      <c r="R901" s="1"/>
      <c r="S901" s="1"/>
      <c r="T901" s="1"/>
      <c r="U901" s="1"/>
      <c r="V901" s="1"/>
      <c r="W901" s="1"/>
      <c r="X901" s="1"/>
      <c r="Y901" s="1"/>
      <c r="Z901" s="1"/>
    </row>
    <row r="902" spans="1:26" ht="14.25" customHeight="1">
      <c r="A902" s="20"/>
      <c r="B902" s="21"/>
      <c r="C902" s="21"/>
      <c r="D902" s="22"/>
      <c r="E902" s="21"/>
      <c r="F902" s="162" t="e" cm="1">
        <f t="array" ref="F902">_xlfn.IFS(D902="Tech Bachelor - Still to be hired",5700,D902="Master - Still to be hired",8000,D902="Master in Eng - Still to be hired",8700,D902="PhD - Still to be hired",10500,D902="Tech Bachelor",5700,D902="Master",8000,D902="Master in Eng",8700,D902="PhD",10500)</f>
        <v>#N/A</v>
      </c>
      <c r="G902" s="23"/>
      <c r="H902" s="24" t="e">
        <f>'Cost Input'!$F902*'Cost Input'!$G902</f>
        <v>#N/A</v>
      </c>
      <c r="I902" s="23"/>
      <c r="J902" s="24" t="e">
        <f>'Cost Input'!$F902*'Cost Input'!$I902</f>
        <v>#N/A</v>
      </c>
      <c r="K902" s="25">
        <f>'Cost Input'!$G902+'Cost Input'!$I902</f>
        <v>0</v>
      </c>
      <c r="L902" s="26" t="e">
        <f>'Cost Input'!$H902+'Cost Input'!$J902</f>
        <v>#N/A</v>
      </c>
      <c r="M902" s="27"/>
      <c r="N902" s="27"/>
      <c r="O902" s="28">
        <f>'Cost Input'!$M902+'Cost Input'!$N902</f>
        <v>0</v>
      </c>
      <c r="P902" s="29"/>
      <c r="Q902" s="29"/>
      <c r="R902" s="1"/>
      <c r="S902" s="1"/>
      <c r="T902" s="1"/>
      <c r="U902" s="1"/>
      <c r="V902" s="1"/>
      <c r="W902" s="1"/>
      <c r="X902" s="1"/>
      <c r="Y902" s="1"/>
      <c r="Z902" s="1"/>
    </row>
    <row r="903" spans="1:26" ht="14.25" customHeight="1">
      <c r="A903" s="20"/>
      <c r="B903" s="21"/>
      <c r="C903" s="21"/>
      <c r="D903" s="22"/>
      <c r="E903" s="21"/>
      <c r="F903" s="162" t="e" cm="1">
        <f t="array" ref="F903">_xlfn.IFS(D903="Tech Bachelor - Still to be hired",5700,D903="Master - Still to be hired",8000,D903="Master in Eng - Still to be hired",8700,D903="PhD - Still to be hired",10500,D903="Tech Bachelor",5700,D903="Master",8000,D903="Master in Eng",8700,D903="PhD",10500)</f>
        <v>#N/A</v>
      </c>
      <c r="G903" s="23"/>
      <c r="H903" s="24" t="e">
        <f>'Cost Input'!$F903*'Cost Input'!$G903</f>
        <v>#N/A</v>
      </c>
      <c r="I903" s="23"/>
      <c r="J903" s="24" t="e">
        <f>'Cost Input'!$F903*'Cost Input'!$I903</f>
        <v>#N/A</v>
      </c>
      <c r="K903" s="25">
        <f>'Cost Input'!$G903+'Cost Input'!$I903</f>
        <v>0</v>
      </c>
      <c r="L903" s="26" t="e">
        <f>'Cost Input'!$H903+'Cost Input'!$J903</f>
        <v>#N/A</v>
      </c>
      <c r="M903" s="27"/>
      <c r="N903" s="27"/>
      <c r="O903" s="28">
        <f>'Cost Input'!$M903+'Cost Input'!$N903</f>
        <v>0</v>
      </c>
      <c r="P903" s="29"/>
      <c r="Q903" s="29"/>
      <c r="R903" s="1"/>
      <c r="S903" s="1"/>
      <c r="T903" s="1"/>
      <c r="U903" s="1"/>
      <c r="V903" s="1"/>
      <c r="W903" s="1"/>
      <c r="X903" s="1"/>
      <c r="Y903" s="1"/>
      <c r="Z903" s="1"/>
    </row>
    <row r="904" spans="1:26" ht="14.25" customHeight="1">
      <c r="A904" s="20"/>
      <c r="B904" s="21"/>
      <c r="C904" s="21"/>
      <c r="D904" s="22"/>
      <c r="E904" s="21"/>
      <c r="F904" s="162" t="e" cm="1">
        <f t="array" ref="F904">_xlfn.IFS(D904="Tech Bachelor - Still to be hired",5700,D904="Master - Still to be hired",8000,D904="Master in Eng - Still to be hired",8700,D904="PhD - Still to be hired",10500,D904="Tech Bachelor",5700,D904="Master",8000,D904="Master in Eng",8700,D904="PhD",10500)</f>
        <v>#N/A</v>
      </c>
      <c r="G904" s="23"/>
      <c r="H904" s="24" t="e">
        <f>'Cost Input'!$F904*'Cost Input'!$G904</f>
        <v>#N/A</v>
      </c>
      <c r="I904" s="23"/>
      <c r="J904" s="24" t="e">
        <f>'Cost Input'!$F904*'Cost Input'!$I904</f>
        <v>#N/A</v>
      </c>
      <c r="K904" s="25">
        <f>'Cost Input'!$G904+'Cost Input'!$I904</f>
        <v>0</v>
      </c>
      <c r="L904" s="26" t="e">
        <f>'Cost Input'!$H904+'Cost Input'!$J904</f>
        <v>#N/A</v>
      </c>
      <c r="M904" s="27"/>
      <c r="N904" s="27"/>
      <c r="O904" s="28">
        <f>'Cost Input'!$M904+'Cost Input'!$N904</f>
        <v>0</v>
      </c>
      <c r="P904" s="29"/>
      <c r="Q904" s="29"/>
      <c r="R904" s="1"/>
      <c r="S904" s="1"/>
      <c r="T904" s="1"/>
      <c r="U904" s="1"/>
      <c r="V904" s="1"/>
      <c r="W904" s="1"/>
      <c r="X904" s="1"/>
      <c r="Y904" s="1"/>
      <c r="Z904" s="1"/>
    </row>
    <row r="905" spans="1:26" ht="14.25" customHeight="1">
      <c r="A905" s="20"/>
      <c r="B905" s="21"/>
      <c r="C905" s="21"/>
      <c r="D905" s="22"/>
      <c r="E905" s="21"/>
      <c r="F905" s="162" t="e" cm="1">
        <f t="array" ref="F905">_xlfn.IFS(D905="Tech Bachelor - Still to be hired",5700,D905="Master - Still to be hired",8000,D905="Master in Eng - Still to be hired",8700,D905="PhD - Still to be hired",10500,D905="Tech Bachelor",5700,D905="Master",8000,D905="Master in Eng",8700,D905="PhD",10500)</f>
        <v>#N/A</v>
      </c>
      <c r="G905" s="23"/>
      <c r="H905" s="24" t="e">
        <f>'Cost Input'!$F905*'Cost Input'!$G905</f>
        <v>#N/A</v>
      </c>
      <c r="I905" s="23"/>
      <c r="J905" s="24" t="e">
        <f>'Cost Input'!$F905*'Cost Input'!$I905</f>
        <v>#N/A</v>
      </c>
      <c r="K905" s="25">
        <f>'Cost Input'!$G905+'Cost Input'!$I905</f>
        <v>0</v>
      </c>
      <c r="L905" s="26" t="e">
        <f>'Cost Input'!$H905+'Cost Input'!$J905</f>
        <v>#N/A</v>
      </c>
      <c r="M905" s="27"/>
      <c r="N905" s="27"/>
      <c r="O905" s="28">
        <f>'Cost Input'!$M905+'Cost Input'!$N905</f>
        <v>0</v>
      </c>
      <c r="P905" s="29"/>
      <c r="Q905" s="29"/>
      <c r="R905" s="1"/>
      <c r="S905" s="1"/>
      <c r="T905" s="1"/>
      <c r="U905" s="1"/>
      <c r="V905" s="1"/>
      <c r="W905" s="1"/>
      <c r="X905" s="1"/>
      <c r="Y905" s="1"/>
      <c r="Z905" s="1"/>
    </row>
    <row r="906" spans="1:26" ht="14.25" customHeight="1">
      <c r="A906" s="20"/>
      <c r="B906" s="21"/>
      <c r="C906" s="21"/>
      <c r="D906" s="22"/>
      <c r="E906" s="21"/>
      <c r="F906" s="162" t="e" cm="1">
        <f t="array" ref="F906">_xlfn.IFS(D906="Tech Bachelor - Still to be hired",5700,D906="Master - Still to be hired",8000,D906="Master in Eng - Still to be hired",8700,D906="PhD - Still to be hired",10500,D906="Tech Bachelor",5700,D906="Master",8000,D906="Master in Eng",8700,D906="PhD",10500)</f>
        <v>#N/A</v>
      </c>
      <c r="G906" s="23"/>
      <c r="H906" s="24" t="e">
        <f>'Cost Input'!$F906*'Cost Input'!$G906</f>
        <v>#N/A</v>
      </c>
      <c r="I906" s="23"/>
      <c r="J906" s="24" t="e">
        <f>'Cost Input'!$F906*'Cost Input'!$I906</f>
        <v>#N/A</v>
      </c>
      <c r="K906" s="25">
        <f>'Cost Input'!$G906+'Cost Input'!$I906</f>
        <v>0</v>
      </c>
      <c r="L906" s="26" t="e">
        <f>'Cost Input'!$H906+'Cost Input'!$J906</f>
        <v>#N/A</v>
      </c>
      <c r="M906" s="27"/>
      <c r="N906" s="27"/>
      <c r="O906" s="28">
        <f>'Cost Input'!$M906+'Cost Input'!$N906</f>
        <v>0</v>
      </c>
      <c r="P906" s="29"/>
      <c r="Q906" s="29"/>
      <c r="R906" s="1"/>
      <c r="S906" s="1"/>
      <c r="T906" s="1"/>
      <c r="U906" s="1"/>
      <c r="V906" s="1"/>
      <c r="W906" s="1"/>
      <c r="X906" s="1"/>
      <c r="Y906" s="1"/>
      <c r="Z906" s="1"/>
    </row>
    <row r="907" spans="1:26" ht="14.25" customHeight="1">
      <c r="A907" s="20"/>
      <c r="B907" s="21"/>
      <c r="C907" s="21"/>
      <c r="D907" s="22"/>
      <c r="E907" s="21"/>
      <c r="F907" s="162" t="e" cm="1">
        <f t="array" ref="F907">_xlfn.IFS(D907="Tech Bachelor - Still to be hired",5700,D907="Master - Still to be hired",8000,D907="Master in Eng - Still to be hired",8700,D907="PhD - Still to be hired",10500,D907="Tech Bachelor",5700,D907="Master",8000,D907="Master in Eng",8700,D907="PhD",10500)</f>
        <v>#N/A</v>
      </c>
      <c r="G907" s="23"/>
      <c r="H907" s="24" t="e">
        <f>'Cost Input'!$F907*'Cost Input'!$G907</f>
        <v>#N/A</v>
      </c>
      <c r="I907" s="23"/>
      <c r="J907" s="24" t="e">
        <f>'Cost Input'!$F907*'Cost Input'!$I907</f>
        <v>#N/A</v>
      </c>
      <c r="K907" s="25">
        <f>'Cost Input'!$G907+'Cost Input'!$I907</f>
        <v>0</v>
      </c>
      <c r="L907" s="26" t="e">
        <f>'Cost Input'!$H907+'Cost Input'!$J907</f>
        <v>#N/A</v>
      </c>
      <c r="M907" s="27"/>
      <c r="N907" s="27"/>
      <c r="O907" s="28">
        <f>'Cost Input'!$M907+'Cost Input'!$N907</f>
        <v>0</v>
      </c>
      <c r="P907" s="29"/>
      <c r="Q907" s="29"/>
      <c r="R907" s="1"/>
      <c r="S907" s="1"/>
      <c r="T907" s="1"/>
      <c r="U907" s="1"/>
      <c r="V907" s="1"/>
      <c r="W907" s="1"/>
      <c r="X907" s="1"/>
      <c r="Y907" s="1"/>
      <c r="Z907" s="1"/>
    </row>
    <row r="908" spans="1:26" ht="14.25" customHeight="1">
      <c r="A908" s="20"/>
      <c r="B908" s="21"/>
      <c r="C908" s="21"/>
      <c r="D908" s="22"/>
      <c r="E908" s="21"/>
      <c r="F908" s="162" t="e" cm="1">
        <f t="array" ref="F908">_xlfn.IFS(D908="Tech Bachelor - Still to be hired",5700,D908="Master - Still to be hired",8000,D908="Master in Eng - Still to be hired",8700,D908="PhD - Still to be hired",10500,D908="Tech Bachelor",5700,D908="Master",8000,D908="Master in Eng",8700,D908="PhD",10500)</f>
        <v>#N/A</v>
      </c>
      <c r="G908" s="23"/>
      <c r="H908" s="24" t="e">
        <f>'Cost Input'!$F908*'Cost Input'!$G908</f>
        <v>#N/A</v>
      </c>
      <c r="I908" s="23"/>
      <c r="J908" s="24" t="e">
        <f>'Cost Input'!$F908*'Cost Input'!$I908</f>
        <v>#N/A</v>
      </c>
      <c r="K908" s="25">
        <f>'Cost Input'!$G908+'Cost Input'!$I908</f>
        <v>0</v>
      </c>
      <c r="L908" s="26" t="e">
        <f>'Cost Input'!$H908+'Cost Input'!$J908</f>
        <v>#N/A</v>
      </c>
      <c r="M908" s="27"/>
      <c r="N908" s="27"/>
      <c r="O908" s="28">
        <f>'Cost Input'!$M908+'Cost Input'!$N908</f>
        <v>0</v>
      </c>
      <c r="P908" s="29"/>
      <c r="Q908" s="29"/>
      <c r="R908" s="1"/>
      <c r="S908" s="1"/>
      <c r="T908" s="1"/>
      <c r="U908" s="1"/>
      <c r="V908" s="1"/>
      <c r="W908" s="1"/>
      <c r="X908" s="1"/>
      <c r="Y908" s="1"/>
      <c r="Z908" s="1"/>
    </row>
    <row r="909" spans="1:26" ht="14.25" customHeight="1">
      <c r="A909" s="20"/>
      <c r="B909" s="21"/>
      <c r="C909" s="21"/>
      <c r="D909" s="22"/>
      <c r="E909" s="21"/>
      <c r="F909" s="162" t="e" cm="1">
        <f t="array" ref="F909">_xlfn.IFS(D909="Tech Bachelor - Still to be hired",5700,D909="Master - Still to be hired",8000,D909="Master in Eng - Still to be hired",8700,D909="PhD - Still to be hired",10500,D909="Tech Bachelor",5700,D909="Master",8000,D909="Master in Eng",8700,D909="PhD",10500)</f>
        <v>#N/A</v>
      </c>
      <c r="G909" s="23"/>
      <c r="H909" s="24" t="e">
        <f>'Cost Input'!$F909*'Cost Input'!$G909</f>
        <v>#N/A</v>
      </c>
      <c r="I909" s="23"/>
      <c r="J909" s="24" t="e">
        <f>'Cost Input'!$F909*'Cost Input'!$I909</f>
        <v>#N/A</v>
      </c>
      <c r="K909" s="25">
        <f>'Cost Input'!$G909+'Cost Input'!$I909</f>
        <v>0</v>
      </c>
      <c r="L909" s="26" t="e">
        <f>'Cost Input'!$H909+'Cost Input'!$J909</f>
        <v>#N/A</v>
      </c>
      <c r="M909" s="27"/>
      <c r="N909" s="27"/>
      <c r="O909" s="28">
        <f>'Cost Input'!$M909+'Cost Input'!$N909</f>
        <v>0</v>
      </c>
      <c r="P909" s="29"/>
      <c r="Q909" s="29"/>
      <c r="R909" s="1"/>
      <c r="S909" s="1"/>
      <c r="T909" s="1"/>
      <c r="U909" s="1"/>
      <c r="V909" s="1"/>
      <c r="W909" s="1"/>
      <c r="X909" s="1"/>
      <c r="Y909" s="1"/>
      <c r="Z909" s="1"/>
    </row>
    <row r="910" spans="1:26" ht="14.25" customHeight="1">
      <c r="A910" s="20"/>
      <c r="B910" s="21"/>
      <c r="C910" s="21"/>
      <c r="D910" s="22"/>
      <c r="E910" s="21"/>
      <c r="F910" s="162" t="e" cm="1">
        <f t="array" ref="F910">_xlfn.IFS(D910="Tech Bachelor - Still to be hired",5700,D910="Master - Still to be hired",8000,D910="Master in Eng - Still to be hired",8700,D910="PhD - Still to be hired",10500,D910="Tech Bachelor",5700,D910="Master",8000,D910="Master in Eng",8700,D910="PhD",10500)</f>
        <v>#N/A</v>
      </c>
      <c r="G910" s="23"/>
      <c r="H910" s="24" t="e">
        <f>'Cost Input'!$F910*'Cost Input'!$G910</f>
        <v>#N/A</v>
      </c>
      <c r="I910" s="23"/>
      <c r="J910" s="24" t="e">
        <f>'Cost Input'!$F910*'Cost Input'!$I910</f>
        <v>#N/A</v>
      </c>
      <c r="K910" s="25">
        <f>'Cost Input'!$G910+'Cost Input'!$I910</f>
        <v>0</v>
      </c>
      <c r="L910" s="26" t="e">
        <f>'Cost Input'!$H910+'Cost Input'!$J910</f>
        <v>#N/A</v>
      </c>
      <c r="M910" s="27"/>
      <c r="N910" s="27"/>
      <c r="O910" s="28">
        <f>'Cost Input'!$M910+'Cost Input'!$N910</f>
        <v>0</v>
      </c>
      <c r="P910" s="29"/>
      <c r="Q910" s="29"/>
      <c r="R910" s="1"/>
      <c r="S910" s="1"/>
      <c r="T910" s="1"/>
      <c r="U910" s="1"/>
      <c r="V910" s="1"/>
      <c r="W910" s="1"/>
      <c r="X910" s="1"/>
      <c r="Y910" s="1"/>
      <c r="Z910" s="1"/>
    </row>
    <row r="911" spans="1:26" ht="14.25" customHeight="1">
      <c r="A911" s="20"/>
      <c r="B911" s="21"/>
      <c r="C911" s="21"/>
      <c r="D911" s="22"/>
      <c r="E911" s="21"/>
      <c r="F911" s="162" t="e" cm="1">
        <f t="array" ref="F911">_xlfn.IFS(D911="Tech Bachelor - Still to be hired",5700,D911="Master - Still to be hired",8000,D911="Master in Eng - Still to be hired",8700,D911="PhD - Still to be hired",10500,D911="Tech Bachelor",5700,D911="Master",8000,D911="Master in Eng",8700,D911="PhD",10500)</f>
        <v>#N/A</v>
      </c>
      <c r="G911" s="23"/>
      <c r="H911" s="24" t="e">
        <f>'Cost Input'!$F911*'Cost Input'!$G911</f>
        <v>#N/A</v>
      </c>
      <c r="I911" s="23"/>
      <c r="J911" s="24" t="e">
        <f>'Cost Input'!$F911*'Cost Input'!$I911</f>
        <v>#N/A</v>
      </c>
      <c r="K911" s="25">
        <f>'Cost Input'!$G911+'Cost Input'!$I911</f>
        <v>0</v>
      </c>
      <c r="L911" s="26" t="e">
        <f>'Cost Input'!$H911+'Cost Input'!$J911</f>
        <v>#N/A</v>
      </c>
      <c r="M911" s="27"/>
      <c r="N911" s="27"/>
      <c r="O911" s="28">
        <f>'Cost Input'!$M911+'Cost Input'!$N911</f>
        <v>0</v>
      </c>
      <c r="P911" s="29"/>
      <c r="Q911" s="29"/>
      <c r="R911" s="1"/>
      <c r="S911" s="1"/>
      <c r="T911" s="1"/>
      <c r="U911" s="1"/>
      <c r="V911" s="1"/>
      <c r="W911" s="1"/>
      <c r="X911" s="1"/>
      <c r="Y911" s="1"/>
      <c r="Z911" s="1"/>
    </row>
    <row r="912" spans="1:26" ht="14.25" customHeight="1">
      <c r="A912" s="20"/>
      <c r="B912" s="21"/>
      <c r="C912" s="21"/>
      <c r="D912" s="22"/>
      <c r="E912" s="21"/>
      <c r="F912" s="162" t="e" cm="1">
        <f t="array" ref="F912">_xlfn.IFS(D912="Tech Bachelor - Still to be hired",5700,D912="Master - Still to be hired",8000,D912="Master in Eng - Still to be hired",8700,D912="PhD - Still to be hired",10500,D912="Tech Bachelor",5700,D912="Master",8000,D912="Master in Eng",8700,D912="PhD",10500)</f>
        <v>#N/A</v>
      </c>
      <c r="G912" s="23"/>
      <c r="H912" s="24" t="e">
        <f>'Cost Input'!$F912*'Cost Input'!$G912</f>
        <v>#N/A</v>
      </c>
      <c r="I912" s="23"/>
      <c r="J912" s="24" t="e">
        <f>'Cost Input'!$F912*'Cost Input'!$I912</f>
        <v>#N/A</v>
      </c>
      <c r="K912" s="25">
        <f>'Cost Input'!$G912+'Cost Input'!$I912</f>
        <v>0</v>
      </c>
      <c r="L912" s="26" t="e">
        <f>'Cost Input'!$H912+'Cost Input'!$J912</f>
        <v>#N/A</v>
      </c>
      <c r="M912" s="27"/>
      <c r="N912" s="27"/>
      <c r="O912" s="28">
        <f>'Cost Input'!$M912+'Cost Input'!$N912</f>
        <v>0</v>
      </c>
      <c r="P912" s="29"/>
      <c r="Q912" s="29"/>
      <c r="R912" s="1"/>
      <c r="S912" s="1"/>
      <c r="T912" s="1"/>
      <c r="U912" s="1"/>
      <c r="V912" s="1"/>
      <c r="W912" s="1"/>
      <c r="X912" s="1"/>
      <c r="Y912" s="1"/>
      <c r="Z912" s="1"/>
    </row>
    <row r="913" spans="1:26" ht="14.25" customHeight="1">
      <c r="A913" s="20"/>
      <c r="B913" s="21"/>
      <c r="C913" s="21"/>
      <c r="D913" s="22"/>
      <c r="E913" s="21"/>
      <c r="F913" s="162" t="e" cm="1">
        <f t="array" ref="F913">_xlfn.IFS(D913="Tech Bachelor - Still to be hired",5700,D913="Master - Still to be hired",8000,D913="Master in Eng - Still to be hired",8700,D913="PhD - Still to be hired",10500,D913="Tech Bachelor",5700,D913="Master",8000,D913="Master in Eng",8700,D913="PhD",10500)</f>
        <v>#N/A</v>
      </c>
      <c r="G913" s="23"/>
      <c r="H913" s="24" t="e">
        <f>'Cost Input'!$F913*'Cost Input'!$G913</f>
        <v>#N/A</v>
      </c>
      <c r="I913" s="23"/>
      <c r="J913" s="24" t="e">
        <f>'Cost Input'!$F913*'Cost Input'!$I913</f>
        <v>#N/A</v>
      </c>
      <c r="K913" s="25">
        <f>'Cost Input'!$G913+'Cost Input'!$I913</f>
        <v>0</v>
      </c>
      <c r="L913" s="26" t="e">
        <f>'Cost Input'!$H913+'Cost Input'!$J913</f>
        <v>#N/A</v>
      </c>
      <c r="M913" s="27"/>
      <c r="N913" s="27"/>
      <c r="O913" s="28">
        <f>'Cost Input'!$M913+'Cost Input'!$N913</f>
        <v>0</v>
      </c>
      <c r="P913" s="29"/>
      <c r="Q913" s="29"/>
      <c r="R913" s="1"/>
      <c r="S913" s="1"/>
      <c r="T913" s="1"/>
      <c r="U913" s="1"/>
      <c r="V913" s="1"/>
      <c r="W913" s="1"/>
      <c r="X913" s="1"/>
      <c r="Y913" s="1"/>
      <c r="Z913" s="1"/>
    </row>
    <row r="914" spans="1:26" ht="14.25" customHeight="1">
      <c r="A914" s="20"/>
      <c r="B914" s="21"/>
      <c r="C914" s="21"/>
      <c r="D914" s="22"/>
      <c r="E914" s="21"/>
      <c r="F914" s="162" t="e" cm="1">
        <f t="array" ref="F914">_xlfn.IFS(D914="Tech Bachelor - Still to be hired",5700,D914="Master - Still to be hired",8000,D914="Master in Eng - Still to be hired",8700,D914="PhD - Still to be hired",10500,D914="Tech Bachelor",5700,D914="Master",8000,D914="Master in Eng",8700,D914="PhD",10500)</f>
        <v>#N/A</v>
      </c>
      <c r="G914" s="23"/>
      <c r="H914" s="24" t="e">
        <f>'Cost Input'!$F914*'Cost Input'!$G914</f>
        <v>#N/A</v>
      </c>
      <c r="I914" s="23"/>
      <c r="J914" s="24" t="e">
        <f>'Cost Input'!$F914*'Cost Input'!$I914</f>
        <v>#N/A</v>
      </c>
      <c r="K914" s="25">
        <f>'Cost Input'!$G914+'Cost Input'!$I914</f>
        <v>0</v>
      </c>
      <c r="L914" s="26" t="e">
        <f>'Cost Input'!$H914+'Cost Input'!$J914</f>
        <v>#N/A</v>
      </c>
      <c r="M914" s="27"/>
      <c r="N914" s="27"/>
      <c r="O914" s="28">
        <f>'Cost Input'!$M914+'Cost Input'!$N914</f>
        <v>0</v>
      </c>
      <c r="P914" s="29"/>
      <c r="Q914" s="29"/>
      <c r="R914" s="1"/>
      <c r="S914" s="1"/>
      <c r="T914" s="1"/>
      <c r="U914" s="1"/>
      <c r="V914" s="1"/>
      <c r="W914" s="1"/>
      <c r="X914" s="1"/>
      <c r="Y914" s="1"/>
      <c r="Z914" s="1"/>
    </row>
    <row r="915" spans="1:26" ht="14.25" customHeight="1">
      <c r="A915" s="20"/>
      <c r="B915" s="21"/>
      <c r="C915" s="21"/>
      <c r="D915" s="22"/>
      <c r="E915" s="21"/>
      <c r="F915" s="162" t="e" cm="1">
        <f t="array" ref="F915">_xlfn.IFS(D915="Tech Bachelor - Still to be hired",5700,D915="Master - Still to be hired",8000,D915="Master in Eng - Still to be hired",8700,D915="PhD - Still to be hired",10500,D915="Tech Bachelor",5700,D915="Master",8000,D915="Master in Eng",8700,D915="PhD",10500)</f>
        <v>#N/A</v>
      </c>
      <c r="G915" s="23"/>
      <c r="H915" s="24" t="e">
        <f>'Cost Input'!$F915*'Cost Input'!$G915</f>
        <v>#N/A</v>
      </c>
      <c r="I915" s="23"/>
      <c r="J915" s="24" t="e">
        <f>'Cost Input'!$F915*'Cost Input'!$I915</f>
        <v>#N/A</v>
      </c>
      <c r="K915" s="25">
        <f>'Cost Input'!$G915+'Cost Input'!$I915</f>
        <v>0</v>
      </c>
      <c r="L915" s="26" t="e">
        <f>'Cost Input'!$H915+'Cost Input'!$J915</f>
        <v>#N/A</v>
      </c>
      <c r="M915" s="27"/>
      <c r="N915" s="27"/>
      <c r="O915" s="28">
        <f>'Cost Input'!$M915+'Cost Input'!$N915</f>
        <v>0</v>
      </c>
      <c r="P915" s="29"/>
      <c r="Q915" s="29"/>
      <c r="R915" s="1"/>
      <c r="S915" s="1"/>
      <c r="T915" s="1"/>
      <c r="U915" s="1"/>
      <c r="V915" s="1"/>
      <c r="W915" s="1"/>
      <c r="X915" s="1"/>
      <c r="Y915" s="1"/>
      <c r="Z915" s="1"/>
    </row>
    <row r="916" spans="1:26" ht="14.25" customHeight="1">
      <c r="A916" s="20"/>
      <c r="B916" s="21"/>
      <c r="C916" s="21"/>
      <c r="D916" s="22"/>
      <c r="E916" s="21"/>
      <c r="F916" s="162" t="e" cm="1">
        <f t="array" ref="F916">_xlfn.IFS(D916="Tech Bachelor - Still to be hired",5700,D916="Master - Still to be hired",8000,D916="Master in Eng - Still to be hired",8700,D916="PhD - Still to be hired",10500,D916="Tech Bachelor",5700,D916="Master",8000,D916="Master in Eng",8700,D916="PhD",10500)</f>
        <v>#N/A</v>
      </c>
      <c r="G916" s="23"/>
      <c r="H916" s="24" t="e">
        <f>'Cost Input'!$F916*'Cost Input'!$G916</f>
        <v>#N/A</v>
      </c>
      <c r="I916" s="23"/>
      <c r="J916" s="24" t="e">
        <f>'Cost Input'!$F916*'Cost Input'!$I916</f>
        <v>#N/A</v>
      </c>
      <c r="K916" s="25">
        <f>'Cost Input'!$G916+'Cost Input'!$I916</f>
        <v>0</v>
      </c>
      <c r="L916" s="26" t="e">
        <f>'Cost Input'!$H916+'Cost Input'!$J916</f>
        <v>#N/A</v>
      </c>
      <c r="M916" s="27"/>
      <c r="N916" s="27"/>
      <c r="O916" s="28">
        <f>'Cost Input'!$M916+'Cost Input'!$N916</f>
        <v>0</v>
      </c>
      <c r="P916" s="29"/>
      <c r="Q916" s="29"/>
      <c r="R916" s="1"/>
      <c r="S916" s="1"/>
      <c r="T916" s="1"/>
      <c r="U916" s="1"/>
      <c r="V916" s="1"/>
      <c r="W916" s="1"/>
      <c r="X916" s="1"/>
      <c r="Y916" s="1"/>
      <c r="Z916" s="1"/>
    </row>
    <row r="917" spans="1:26" ht="14.25" customHeight="1">
      <c r="A917" s="20"/>
      <c r="B917" s="21"/>
      <c r="C917" s="21"/>
      <c r="D917" s="22"/>
      <c r="E917" s="21"/>
      <c r="F917" s="162" t="e" cm="1">
        <f t="array" ref="F917">_xlfn.IFS(D917="Tech Bachelor - Still to be hired",5700,D917="Master - Still to be hired",8000,D917="Master in Eng - Still to be hired",8700,D917="PhD - Still to be hired",10500,D917="Tech Bachelor",5700,D917="Master",8000,D917="Master in Eng",8700,D917="PhD",10500)</f>
        <v>#N/A</v>
      </c>
      <c r="G917" s="23"/>
      <c r="H917" s="24" t="e">
        <f>'Cost Input'!$F917*'Cost Input'!$G917</f>
        <v>#N/A</v>
      </c>
      <c r="I917" s="23"/>
      <c r="J917" s="24" t="e">
        <f>'Cost Input'!$F917*'Cost Input'!$I917</f>
        <v>#N/A</v>
      </c>
      <c r="K917" s="25">
        <f>'Cost Input'!$G917+'Cost Input'!$I917</f>
        <v>0</v>
      </c>
      <c r="L917" s="26" t="e">
        <f>'Cost Input'!$H917+'Cost Input'!$J917</f>
        <v>#N/A</v>
      </c>
      <c r="M917" s="27"/>
      <c r="N917" s="27"/>
      <c r="O917" s="28">
        <f>'Cost Input'!$M917+'Cost Input'!$N917</f>
        <v>0</v>
      </c>
      <c r="P917" s="29"/>
      <c r="Q917" s="29"/>
      <c r="R917" s="1"/>
      <c r="S917" s="1"/>
      <c r="T917" s="1"/>
      <c r="U917" s="1"/>
      <c r="V917" s="1"/>
      <c r="W917" s="1"/>
      <c r="X917" s="1"/>
      <c r="Y917" s="1"/>
      <c r="Z917" s="1"/>
    </row>
    <row r="918" spans="1:26" ht="14.25" customHeight="1">
      <c r="A918" s="20"/>
      <c r="B918" s="21"/>
      <c r="C918" s="21"/>
      <c r="D918" s="22"/>
      <c r="E918" s="21"/>
      <c r="F918" s="162" t="e" cm="1">
        <f t="array" ref="F918">_xlfn.IFS(D918="Tech Bachelor - Still to be hired",5700,D918="Master - Still to be hired",8000,D918="Master in Eng - Still to be hired",8700,D918="PhD - Still to be hired",10500,D918="Tech Bachelor",5700,D918="Master",8000,D918="Master in Eng",8700,D918="PhD",10500)</f>
        <v>#N/A</v>
      </c>
      <c r="G918" s="23"/>
      <c r="H918" s="24" t="e">
        <f>'Cost Input'!$F918*'Cost Input'!$G918</f>
        <v>#N/A</v>
      </c>
      <c r="I918" s="23"/>
      <c r="J918" s="24" t="e">
        <f>'Cost Input'!$F918*'Cost Input'!$I918</f>
        <v>#N/A</v>
      </c>
      <c r="K918" s="25">
        <f>'Cost Input'!$G918+'Cost Input'!$I918</f>
        <v>0</v>
      </c>
      <c r="L918" s="26" t="e">
        <f>'Cost Input'!$H918+'Cost Input'!$J918</f>
        <v>#N/A</v>
      </c>
      <c r="M918" s="27"/>
      <c r="N918" s="27"/>
      <c r="O918" s="28">
        <f>'Cost Input'!$M918+'Cost Input'!$N918</f>
        <v>0</v>
      </c>
      <c r="P918" s="29"/>
      <c r="Q918" s="29"/>
      <c r="R918" s="1"/>
      <c r="S918" s="1"/>
      <c r="T918" s="1"/>
      <c r="U918" s="1"/>
      <c r="V918" s="1"/>
      <c r="W918" s="1"/>
      <c r="X918" s="1"/>
      <c r="Y918" s="1"/>
      <c r="Z918" s="1"/>
    </row>
    <row r="919" spans="1:26" ht="14.25" customHeight="1">
      <c r="A919" s="20"/>
      <c r="B919" s="21"/>
      <c r="C919" s="21"/>
      <c r="D919" s="22"/>
      <c r="E919" s="21"/>
      <c r="F919" s="162" t="e" cm="1">
        <f t="array" ref="F919">_xlfn.IFS(D919="Tech Bachelor - Still to be hired",5700,D919="Master - Still to be hired",8000,D919="Master in Eng - Still to be hired",8700,D919="PhD - Still to be hired",10500,D919="Tech Bachelor",5700,D919="Master",8000,D919="Master in Eng",8700,D919="PhD",10500)</f>
        <v>#N/A</v>
      </c>
      <c r="G919" s="23"/>
      <c r="H919" s="24" t="e">
        <f>'Cost Input'!$F919*'Cost Input'!$G919</f>
        <v>#N/A</v>
      </c>
      <c r="I919" s="23"/>
      <c r="J919" s="24" t="e">
        <f>'Cost Input'!$F919*'Cost Input'!$I919</f>
        <v>#N/A</v>
      </c>
      <c r="K919" s="25">
        <f>'Cost Input'!$G919+'Cost Input'!$I919</f>
        <v>0</v>
      </c>
      <c r="L919" s="26" t="e">
        <f>'Cost Input'!$H919+'Cost Input'!$J919</f>
        <v>#N/A</v>
      </c>
      <c r="M919" s="27"/>
      <c r="N919" s="27"/>
      <c r="O919" s="28">
        <f>'Cost Input'!$M919+'Cost Input'!$N919</f>
        <v>0</v>
      </c>
      <c r="P919" s="29"/>
      <c r="Q919" s="29"/>
      <c r="R919" s="1"/>
      <c r="S919" s="1"/>
      <c r="T919" s="1"/>
      <c r="U919" s="1"/>
      <c r="V919" s="1"/>
      <c r="W919" s="1"/>
      <c r="X919" s="1"/>
      <c r="Y919" s="1"/>
      <c r="Z919" s="1"/>
    </row>
    <row r="920" spans="1:26" ht="14.25" customHeight="1">
      <c r="A920" s="20"/>
      <c r="B920" s="21"/>
      <c r="C920" s="21"/>
      <c r="D920" s="22"/>
      <c r="E920" s="21"/>
      <c r="F920" s="162" t="e" cm="1">
        <f t="array" ref="F920">_xlfn.IFS(D920="Tech Bachelor - Still to be hired",5700,D920="Master - Still to be hired",8000,D920="Master in Eng - Still to be hired",8700,D920="PhD - Still to be hired",10500,D920="Tech Bachelor",5700,D920="Master",8000,D920="Master in Eng",8700,D920="PhD",10500)</f>
        <v>#N/A</v>
      </c>
      <c r="G920" s="23"/>
      <c r="H920" s="24" t="e">
        <f>'Cost Input'!$F920*'Cost Input'!$G920</f>
        <v>#N/A</v>
      </c>
      <c r="I920" s="23"/>
      <c r="J920" s="24" t="e">
        <f>'Cost Input'!$F920*'Cost Input'!$I920</f>
        <v>#N/A</v>
      </c>
      <c r="K920" s="25">
        <f>'Cost Input'!$G920+'Cost Input'!$I920</f>
        <v>0</v>
      </c>
      <c r="L920" s="26" t="e">
        <f>'Cost Input'!$H920+'Cost Input'!$J920</f>
        <v>#N/A</v>
      </c>
      <c r="M920" s="27"/>
      <c r="N920" s="27"/>
      <c r="O920" s="28">
        <f>'Cost Input'!$M920+'Cost Input'!$N920</f>
        <v>0</v>
      </c>
      <c r="P920" s="29"/>
      <c r="Q920" s="29"/>
      <c r="R920" s="1"/>
      <c r="S920" s="1"/>
      <c r="T920" s="1"/>
      <c r="U920" s="1"/>
      <c r="V920" s="1"/>
      <c r="W920" s="1"/>
      <c r="X920" s="1"/>
      <c r="Y920" s="1"/>
      <c r="Z920" s="1"/>
    </row>
    <row r="921" spans="1:26" ht="14.25" customHeight="1">
      <c r="A921" s="20"/>
      <c r="B921" s="21"/>
      <c r="C921" s="21"/>
      <c r="D921" s="22"/>
      <c r="E921" s="21"/>
      <c r="F921" s="162" t="e" cm="1">
        <f t="array" ref="F921">_xlfn.IFS(D921="Tech Bachelor - Still to be hired",5700,D921="Master - Still to be hired",8000,D921="Master in Eng - Still to be hired",8700,D921="PhD - Still to be hired",10500,D921="Tech Bachelor",5700,D921="Master",8000,D921="Master in Eng",8700,D921="PhD",10500)</f>
        <v>#N/A</v>
      </c>
      <c r="G921" s="23"/>
      <c r="H921" s="24" t="e">
        <f>'Cost Input'!$F921*'Cost Input'!$G921</f>
        <v>#N/A</v>
      </c>
      <c r="I921" s="23"/>
      <c r="J921" s="24" t="e">
        <f>'Cost Input'!$F921*'Cost Input'!$I921</f>
        <v>#N/A</v>
      </c>
      <c r="K921" s="25">
        <f>'Cost Input'!$G921+'Cost Input'!$I921</f>
        <v>0</v>
      </c>
      <c r="L921" s="26" t="e">
        <f>'Cost Input'!$H921+'Cost Input'!$J921</f>
        <v>#N/A</v>
      </c>
      <c r="M921" s="27"/>
      <c r="N921" s="27"/>
      <c r="O921" s="28">
        <f>'Cost Input'!$M921+'Cost Input'!$N921</f>
        <v>0</v>
      </c>
      <c r="P921" s="29"/>
      <c r="Q921" s="29"/>
      <c r="R921" s="1"/>
      <c r="S921" s="1"/>
      <c r="T921" s="1"/>
      <c r="U921" s="1"/>
      <c r="V921" s="1"/>
      <c r="W921" s="1"/>
      <c r="X921" s="1"/>
      <c r="Y921" s="1"/>
      <c r="Z921" s="1"/>
    </row>
    <row r="922" spans="1:26" ht="14.25" customHeight="1">
      <c r="A922" s="20"/>
      <c r="B922" s="21"/>
      <c r="C922" s="21"/>
      <c r="D922" s="22"/>
      <c r="E922" s="21"/>
      <c r="F922" s="162" t="e" cm="1">
        <f t="array" ref="F922">_xlfn.IFS(D922="Tech Bachelor - Still to be hired",5700,D922="Master - Still to be hired",8000,D922="Master in Eng - Still to be hired",8700,D922="PhD - Still to be hired",10500,D922="Tech Bachelor",5700,D922="Master",8000,D922="Master in Eng",8700,D922="PhD",10500)</f>
        <v>#N/A</v>
      </c>
      <c r="G922" s="23"/>
      <c r="H922" s="24" t="e">
        <f>'Cost Input'!$F922*'Cost Input'!$G922</f>
        <v>#N/A</v>
      </c>
      <c r="I922" s="23"/>
      <c r="J922" s="24" t="e">
        <f>'Cost Input'!$F922*'Cost Input'!$I922</f>
        <v>#N/A</v>
      </c>
      <c r="K922" s="25">
        <f>'Cost Input'!$G922+'Cost Input'!$I922</f>
        <v>0</v>
      </c>
      <c r="L922" s="26" t="e">
        <f>'Cost Input'!$H922+'Cost Input'!$J922</f>
        <v>#N/A</v>
      </c>
      <c r="M922" s="27"/>
      <c r="N922" s="27"/>
      <c r="O922" s="28">
        <f>'Cost Input'!$M922+'Cost Input'!$N922</f>
        <v>0</v>
      </c>
      <c r="P922" s="29"/>
      <c r="Q922" s="29"/>
      <c r="R922" s="1"/>
      <c r="S922" s="1"/>
      <c r="T922" s="1"/>
      <c r="U922" s="1"/>
      <c r="V922" s="1"/>
      <c r="W922" s="1"/>
      <c r="X922" s="1"/>
      <c r="Y922" s="1"/>
      <c r="Z922" s="1"/>
    </row>
    <row r="923" spans="1:26" ht="14.25" customHeight="1">
      <c r="A923" s="20"/>
      <c r="B923" s="21"/>
      <c r="C923" s="21"/>
      <c r="D923" s="22"/>
      <c r="E923" s="21"/>
      <c r="F923" s="162" t="e" cm="1">
        <f t="array" ref="F923">_xlfn.IFS(D923="Tech Bachelor - Still to be hired",5700,D923="Master - Still to be hired",8000,D923="Master in Eng - Still to be hired",8700,D923="PhD - Still to be hired",10500,D923="Tech Bachelor",5700,D923="Master",8000,D923="Master in Eng",8700,D923="PhD",10500)</f>
        <v>#N/A</v>
      </c>
      <c r="G923" s="23"/>
      <c r="H923" s="24" t="e">
        <f>'Cost Input'!$F923*'Cost Input'!$G923</f>
        <v>#N/A</v>
      </c>
      <c r="I923" s="23"/>
      <c r="J923" s="24" t="e">
        <f>'Cost Input'!$F923*'Cost Input'!$I923</f>
        <v>#N/A</v>
      </c>
      <c r="K923" s="25">
        <f>'Cost Input'!$G923+'Cost Input'!$I923</f>
        <v>0</v>
      </c>
      <c r="L923" s="26" t="e">
        <f>'Cost Input'!$H923+'Cost Input'!$J923</f>
        <v>#N/A</v>
      </c>
      <c r="M923" s="27"/>
      <c r="N923" s="27"/>
      <c r="O923" s="28">
        <f>'Cost Input'!$M923+'Cost Input'!$N923</f>
        <v>0</v>
      </c>
      <c r="P923" s="29"/>
      <c r="Q923" s="29"/>
      <c r="R923" s="1"/>
      <c r="S923" s="1"/>
      <c r="T923" s="1"/>
      <c r="U923" s="1"/>
      <c r="V923" s="1"/>
      <c r="W923" s="1"/>
      <c r="X923" s="1"/>
      <c r="Y923" s="1"/>
      <c r="Z923" s="1"/>
    </row>
    <row r="924" spans="1:26" ht="14.25" customHeight="1">
      <c r="A924" s="20"/>
      <c r="B924" s="21"/>
      <c r="C924" s="21"/>
      <c r="D924" s="22"/>
      <c r="E924" s="21"/>
      <c r="F924" s="162" t="e" cm="1">
        <f t="array" ref="F924">_xlfn.IFS(D924="Tech Bachelor - Still to be hired",5700,D924="Master - Still to be hired",8000,D924="Master in Eng - Still to be hired",8700,D924="PhD - Still to be hired",10500,D924="Tech Bachelor",5700,D924="Master",8000,D924="Master in Eng",8700,D924="PhD",10500)</f>
        <v>#N/A</v>
      </c>
      <c r="G924" s="23"/>
      <c r="H924" s="24" t="e">
        <f>'Cost Input'!$F924*'Cost Input'!$G924</f>
        <v>#N/A</v>
      </c>
      <c r="I924" s="23"/>
      <c r="J924" s="24" t="e">
        <f>'Cost Input'!$F924*'Cost Input'!$I924</f>
        <v>#N/A</v>
      </c>
      <c r="K924" s="25">
        <f>'Cost Input'!$G924+'Cost Input'!$I924</f>
        <v>0</v>
      </c>
      <c r="L924" s="26" t="e">
        <f>'Cost Input'!$H924+'Cost Input'!$J924</f>
        <v>#N/A</v>
      </c>
      <c r="M924" s="27"/>
      <c r="N924" s="27"/>
      <c r="O924" s="28">
        <f>'Cost Input'!$M924+'Cost Input'!$N924</f>
        <v>0</v>
      </c>
      <c r="P924" s="29"/>
      <c r="Q924" s="29"/>
      <c r="R924" s="1"/>
      <c r="S924" s="1"/>
      <c r="T924" s="1"/>
      <c r="U924" s="1"/>
      <c r="V924" s="1"/>
      <c r="W924" s="1"/>
      <c r="X924" s="1"/>
      <c r="Y924" s="1"/>
      <c r="Z924" s="1"/>
    </row>
    <row r="925" spans="1:26" ht="14.25" customHeight="1">
      <c r="A925" s="20"/>
      <c r="B925" s="21"/>
      <c r="C925" s="21"/>
      <c r="D925" s="22"/>
      <c r="E925" s="21"/>
      <c r="F925" s="162" t="e" cm="1">
        <f t="array" ref="F925">_xlfn.IFS(D925="Tech Bachelor - Still to be hired",5700,D925="Master - Still to be hired",8000,D925="Master in Eng - Still to be hired",8700,D925="PhD - Still to be hired",10500,D925="Tech Bachelor",5700,D925="Master",8000,D925="Master in Eng",8700,D925="PhD",10500)</f>
        <v>#N/A</v>
      </c>
      <c r="G925" s="23"/>
      <c r="H925" s="24" t="e">
        <f>'Cost Input'!$F925*'Cost Input'!$G925</f>
        <v>#N/A</v>
      </c>
      <c r="I925" s="23"/>
      <c r="J925" s="24" t="e">
        <f>'Cost Input'!$F925*'Cost Input'!$I925</f>
        <v>#N/A</v>
      </c>
      <c r="K925" s="25">
        <f>'Cost Input'!$G925+'Cost Input'!$I925</f>
        <v>0</v>
      </c>
      <c r="L925" s="26" t="e">
        <f>'Cost Input'!$H925+'Cost Input'!$J925</f>
        <v>#N/A</v>
      </c>
      <c r="M925" s="27"/>
      <c r="N925" s="27"/>
      <c r="O925" s="28">
        <f>'Cost Input'!$M925+'Cost Input'!$N925</f>
        <v>0</v>
      </c>
      <c r="P925" s="29"/>
      <c r="Q925" s="29"/>
      <c r="R925" s="1"/>
      <c r="S925" s="1"/>
      <c r="T925" s="1"/>
      <c r="U925" s="1"/>
      <c r="V925" s="1"/>
      <c r="W925" s="1"/>
      <c r="X925" s="1"/>
      <c r="Y925" s="1"/>
      <c r="Z925" s="1"/>
    </row>
    <row r="926" spans="1:26" ht="14.25" customHeight="1">
      <c r="A926" s="20"/>
      <c r="B926" s="21"/>
      <c r="C926" s="21"/>
      <c r="D926" s="22"/>
      <c r="E926" s="21"/>
      <c r="F926" s="162" t="e" cm="1">
        <f t="array" ref="F926">_xlfn.IFS(D926="Tech Bachelor - Still to be hired",5700,D926="Master - Still to be hired",8000,D926="Master in Eng - Still to be hired",8700,D926="PhD - Still to be hired",10500,D926="Tech Bachelor",5700,D926="Master",8000,D926="Master in Eng",8700,D926="PhD",10500)</f>
        <v>#N/A</v>
      </c>
      <c r="G926" s="23"/>
      <c r="H926" s="24" t="e">
        <f>'Cost Input'!$F926*'Cost Input'!$G926</f>
        <v>#N/A</v>
      </c>
      <c r="I926" s="23"/>
      <c r="J926" s="24" t="e">
        <f>'Cost Input'!$F926*'Cost Input'!$I926</f>
        <v>#N/A</v>
      </c>
      <c r="K926" s="25">
        <f>'Cost Input'!$G926+'Cost Input'!$I926</f>
        <v>0</v>
      </c>
      <c r="L926" s="26" t="e">
        <f>'Cost Input'!$H926+'Cost Input'!$J926</f>
        <v>#N/A</v>
      </c>
      <c r="M926" s="27"/>
      <c r="N926" s="27"/>
      <c r="O926" s="28">
        <f>'Cost Input'!$M926+'Cost Input'!$N926</f>
        <v>0</v>
      </c>
      <c r="P926" s="29"/>
      <c r="Q926" s="29"/>
      <c r="R926" s="1"/>
      <c r="S926" s="1"/>
      <c r="T926" s="1"/>
      <c r="U926" s="1"/>
      <c r="V926" s="1"/>
      <c r="W926" s="1"/>
      <c r="X926" s="1"/>
      <c r="Y926" s="1"/>
      <c r="Z926" s="1"/>
    </row>
    <row r="927" spans="1:26" ht="14.25" customHeight="1">
      <c r="A927" s="20"/>
      <c r="B927" s="21"/>
      <c r="C927" s="21"/>
      <c r="D927" s="22"/>
      <c r="E927" s="21"/>
      <c r="F927" s="162" t="e" cm="1">
        <f t="array" ref="F927">_xlfn.IFS(D927="Tech Bachelor - Still to be hired",5700,D927="Master - Still to be hired",8000,D927="Master in Eng - Still to be hired",8700,D927="PhD - Still to be hired",10500,D927="Tech Bachelor",5700,D927="Master",8000,D927="Master in Eng",8700,D927="PhD",10500)</f>
        <v>#N/A</v>
      </c>
      <c r="G927" s="23"/>
      <c r="H927" s="24" t="e">
        <f>'Cost Input'!$F927*'Cost Input'!$G927</f>
        <v>#N/A</v>
      </c>
      <c r="I927" s="23"/>
      <c r="J927" s="24" t="e">
        <f>'Cost Input'!$F927*'Cost Input'!$I927</f>
        <v>#N/A</v>
      </c>
      <c r="K927" s="25">
        <f>'Cost Input'!$G927+'Cost Input'!$I927</f>
        <v>0</v>
      </c>
      <c r="L927" s="26" t="e">
        <f>'Cost Input'!$H927+'Cost Input'!$J927</f>
        <v>#N/A</v>
      </c>
      <c r="M927" s="27"/>
      <c r="N927" s="27"/>
      <c r="O927" s="28">
        <f>'Cost Input'!$M927+'Cost Input'!$N927</f>
        <v>0</v>
      </c>
      <c r="P927" s="29"/>
      <c r="Q927" s="29"/>
      <c r="R927" s="1"/>
      <c r="S927" s="1"/>
      <c r="T927" s="1"/>
      <c r="U927" s="1"/>
      <c r="V927" s="1"/>
      <c r="W927" s="1"/>
      <c r="X927" s="1"/>
      <c r="Y927" s="1"/>
      <c r="Z927" s="1"/>
    </row>
    <row r="928" spans="1:26" ht="14.25" customHeight="1">
      <c r="A928" s="20"/>
      <c r="B928" s="21"/>
      <c r="C928" s="21"/>
      <c r="D928" s="22"/>
      <c r="E928" s="21"/>
      <c r="F928" s="162" t="e" cm="1">
        <f t="array" ref="F928">_xlfn.IFS(D928="Tech Bachelor - Still to be hired",5700,D928="Master - Still to be hired",8000,D928="Master in Eng - Still to be hired",8700,D928="PhD - Still to be hired",10500,D928="Tech Bachelor",5700,D928="Master",8000,D928="Master in Eng",8700,D928="PhD",10500)</f>
        <v>#N/A</v>
      </c>
      <c r="G928" s="23"/>
      <c r="H928" s="24" t="e">
        <f>'Cost Input'!$F928*'Cost Input'!$G928</f>
        <v>#N/A</v>
      </c>
      <c r="I928" s="23"/>
      <c r="J928" s="24" t="e">
        <f>'Cost Input'!$F928*'Cost Input'!$I928</f>
        <v>#N/A</v>
      </c>
      <c r="K928" s="25">
        <f>'Cost Input'!$G928+'Cost Input'!$I928</f>
        <v>0</v>
      </c>
      <c r="L928" s="26" t="e">
        <f>'Cost Input'!$H928+'Cost Input'!$J928</f>
        <v>#N/A</v>
      </c>
      <c r="M928" s="27"/>
      <c r="N928" s="27"/>
      <c r="O928" s="28">
        <f>'Cost Input'!$M928+'Cost Input'!$N928</f>
        <v>0</v>
      </c>
      <c r="P928" s="29"/>
      <c r="Q928" s="29"/>
      <c r="R928" s="1"/>
      <c r="S928" s="1"/>
      <c r="T928" s="1"/>
      <c r="U928" s="1"/>
      <c r="V928" s="1"/>
      <c r="W928" s="1"/>
      <c r="X928" s="1"/>
      <c r="Y928" s="1"/>
      <c r="Z928" s="1"/>
    </row>
    <row r="929" spans="1:26" ht="14.25" customHeight="1">
      <c r="A929" s="20"/>
      <c r="B929" s="21"/>
      <c r="C929" s="21"/>
      <c r="D929" s="22"/>
      <c r="E929" s="21"/>
      <c r="F929" s="162" t="e" cm="1">
        <f t="array" ref="F929">_xlfn.IFS(D929="Tech Bachelor - Still to be hired",5700,D929="Master - Still to be hired",8000,D929="Master in Eng - Still to be hired",8700,D929="PhD - Still to be hired",10500,D929="Tech Bachelor",5700,D929="Master",8000,D929="Master in Eng",8700,D929="PhD",10500)</f>
        <v>#N/A</v>
      </c>
      <c r="G929" s="23"/>
      <c r="H929" s="24" t="e">
        <f>'Cost Input'!$F929*'Cost Input'!$G929</f>
        <v>#N/A</v>
      </c>
      <c r="I929" s="23"/>
      <c r="J929" s="24" t="e">
        <f>'Cost Input'!$F929*'Cost Input'!$I929</f>
        <v>#N/A</v>
      </c>
      <c r="K929" s="25">
        <f>'Cost Input'!$G929+'Cost Input'!$I929</f>
        <v>0</v>
      </c>
      <c r="L929" s="26" t="e">
        <f>'Cost Input'!$H929+'Cost Input'!$J929</f>
        <v>#N/A</v>
      </c>
      <c r="M929" s="27"/>
      <c r="N929" s="27"/>
      <c r="O929" s="28">
        <f>'Cost Input'!$M929+'Cost Input'!$N929</f>
        <v>0</v>
      </c>
      <c r="P929" s="29"/>
      <c r="Q929" s="29"/>
      <c r="R929" s="1"/>
      <c r="S929" s="1"/>
      <c r="T929" s="1"/>
      <c r="U929" s="1"/>
      <c r="V929" s="1"/>
      <c r="W929" s="1"/>
      <c r="X929" s="1"/>
      <c r="Y929" s="1"/>
      <c r="Z929" s="1"/>
    </row>
    <row r="930" spans="1:26" ht="14.25" customHeight="1">
      <c r="A930" s="20"/>
      <c r="B930" s="21"/>
      <c r="C930" s="21"/>
      <c r="D930" s="22"/>
      <c r="E930" s="21"/>
      <c r="F930" s="162" t="e" cm="1">
        <f t="array" ref="F930">_xlfn.IFS(D930="Tech Bachelor - Still to be hired",5700,D930="Master - Still to be hired",8000,D930="Master in Eng - Still to be hired",8700,D930="PhD - Still to be hired",10500,D930="Tech Bachelor",5700,D930="Master",8000,D930="Master in Eng",8700,D930="PhD",10500)</f>
        <v>#N/A</v>
      </c>
      <c r="G930" s="23"/>
      <c r="H930" s="24" t="e">
        <f>'Cost Input'!$F930*'Cost Input'!$G930</f>
        <v>#N/A</v>
      </c>
      <c r="I930" s="23"/>
      <c r="J930" s="24" t="e">
        <f>'Cost Input'!$F930*'Cost Input'!$I930</f>
        <v>#N/A</v>
      </c>
      <c r="K930" s="25">
        <f>'Cost Input'!$G930+'Cost Input'!$I930</f>
        <v>0</v>
      </c>
      <c r="L930" s="26" t="e">
        <f>'Cost Input'!$H930+'Cost Input'!$J930</f>
        <v>#N/A</v>
      </c>
      <c r="M930" s="27"/>
      <c r="N930" s="27"/>
      <c r="O930" s="28">
        <f>'Cost Input'!$M930+'Cost Input'!$N930</f>
        <v>0</v>
      </c>
      <c r="P930" s="29"/>
      <c r="Q930" s="29"/>
      <c r="R930" s="1"/>
      <c r="S930" s="1"/>
      <c r="T930" s="1"/>
      <c r="U930" s="1"/>
      <c r="V930" s="1"/>
      <c r="W930" s="1"/>
      <c r="X930" s="1"/>
      <c r="Y930" s="1"/>
      <c r="Z930" s="1"/>
    </row>
    <row r="931" spans="1:26" ht="14.25" customHeight="1">
      <c r="A931" s="20"/>
      <c r="B931" s="21"/>
      <c r="C931" s="21"/>
      <c r="D931" s="22"/>
      <c r="E931" s="21"/>
      <c r="F931" s="162" t="e" cm="1">
        <f t="array" ref="F931">_xlfn.IFS(D931="Tech Bachelor - Still to be hired",5700,D931="Master - Still to be hired",8000,D931="Master in Eng - Still to be hired",8700,D931="PhD - Still to be hired",10500,D931="Tech Bachelor",5700,D931="Master",8000,D931="Master in Eng",8700,D931="PhD",10500)</f>
        <v>#N/A</v>
      </c>
      <c r="G931" s="23"/>
      <c r="H931" s="24" t="e">
        <f>'Cost Input'!$F931*'Cost Input'!$G931</f>
        <v>#N/A</v>
      </c>
      <c r="I931" s="23"/>
      <c r="J931" s="24" t="e">
        <f>'Cost Input'!$F931*'Cost Input'!$I931</f>
        <v>#N/A</v>
      </c>
      <c r="K931" s="25">
        <f>'Cost Input'!$G931+'Cost Input'!$I931</f>
        <v>0</v>
      </c>
      <c r="L931" s="26" t="e">
        <f>'Cost Input'!$H931+'Cost Input'!$J931</f>
        <v>#N/A</v>
      </c>
      <c r="M931" s="27"/>
      <c r="N931" s="27"/>
      <c r="O931" s="28">
        <f>'Cost Input'!$M931+'Cost Input'!$N931</f>
        <v>0</v>
      </c>
      <c r="P931" s="29"/>
      <c r="Q931" s="29"/>
      <c r="R931" s="1"/>
      <c r="S931" s="1"/>
      <c r="T931" s="1"/>
      <c r="U931" s="1"/>
      <c r="V931" s="1"/>
      <c r="W931" s="1"/>
      <c r="X931" s="1"/>
      <c r="Y931" s="1"/>
      <c r="Z931" s="1"/>
    </row>
    <row r="932" spans="1:26" ht="14.25" customHeight="1">
      <c r="A932" s="20"/>
      <c r="B932" s="21"/>
      <c r="C932" s="21"/>
      <c r="D932" s="22"/>
      <c r="E932" s="21"/>
      <c r="F932" s="162" t="e" cm="1">
        <f t="array" ref="F932">_xlfn.IFS(D932="Tech Bachelor - Still to be hired",5700,D932="Master - Still to be hired",8000,D932="Master in Eng - Still to be hired",8700,D932="PhD - Still to be hired",10500,D932="Tech Bachelor",5700,D932="Master",8000,D932="Master in Eng",8700,D932="PhD",10500)</f>
        <v>#N/A</v>
      </c>
      <c r="G932" s="23"/>
      <c r="H932" s="24" t="e">
        <f>'Cost Input'!$F932*'Cost Input'!$G932</f>
        <v>#N/A</v>
      </c>
      <c r="I932" s="23"/>
      <c r="J932" s="24" t="e">
        <f>'Cost Input'!$F932*'Cost Input'!$I932</f>
        <v>#N/A</v>
      </c>
      <c r="K932" s="25">
        <f>'Cost Input'!$G932+'Cost Input'!$I932</f>
        <v>0</v>
      </c>
      <c r="L932" s="26" t="e">
        <f>'Cost Input'!$H932+'Cost Input'!$J932</f>
        <v>#N/A</v>
      </c>
      <c r="M932" s="27"/>
      <c r="N932" s="27"/>
      <c r="O932" s="28">
        <f>'Cost Input'!$M932+'Cost Input'!$N932</f>
        <v>0</v>
      </c>
      <c r="P932" s="29"/>
      <c r="Q932" s="29"/>
      <c r="R932" s="1"/>
      <c r="S932" s="1"/>
      <c r="T932" s="1"/>
      <c r="U932" s="1"/>
      <c r="V932" s="1"/>
      <c r="W932" s="1"/>
      <c r="X932" s="1"/>
      <c r="Y932" s="1"/>
      <c r="Z932" s="1"/>
    </row>
    <row r="933" spans="1:26" ht="14.25" customHeight="1">
      <c r="A933" s="20"/>
      <c r="B933" s="21"/>
      <c r="C933" s="21"/>
      <c r="D933" s="22"/>
      <c r="E933" s="21"/>
      <c r="F933" s="162" t="e" cm="1">
        <f t="array" ref="F933">_xlfn.IFS(D933="Tech Bachelor - Still to be hired",5700,D933="Master - Still to be hired",8000,D933="Master in Eng - Still to be hired",8700,D933="PhD - Still to be hired",10500,D933="Tech Bachelor",5700,D933="Master",8000,D933="Master in Eng",8700,D933="PhD",10500)</f>
        <v>#N/A</v>
      </c>
      <c r="G933" s="23"/>
      <c r="H933" s="24" t="e">
        <f>'Cost Input'!$F933*'Cost Input'!$G933</f>
        <v>#N/A</v>
      </c>
      <c r="I933" s="23"/>
      <c r="J933" s="24" t="e">
        <f>'Cost Input'!$F933*'Cost Input'!$I933</f>
        <v>#N/A</v>
      </c>
      <c r="K933" s="25">
        <f>'Cost Input'!$G933+'Cost Input'!$I933</f>
        <v>0</v>
      </c>
      <c r="L933" s="26" t="e">
        <f>'Cost Input'!$H933+'Cost Input'!$J933</f>
        <v>#N/A</v>
      </c>
      <c r="M933" s="27"/>
      <c r="N933" s="27"/>
      <c r="O933" s="28">
        <f>'Cost Input'!$M933+'Cost Input'!$N933</f>
        <v>0</v>
      </c>
      <c r="P933" s="29"/>
      <c r="Q933" s="29"/>
      <c r="R933" s="1"/>
      <c r="S933" s="1"/>
      <c r="T933" s="1"/>
      <c r="U933" s="1"/>
      <c r="V933" s="1"/>
      <c r="W933" s="1"/>
      <c r="X933" s="1"/>
      <c r="Y933" s="1"/>
      <c r="Z933" s="1"/>
    </row>
    <row r="934" spans="1:26" ht="14.25" customHeight="1">
      <c r="A934" s="20"/>
      <c r="B934" s="21"/>
      <c r="C934" s="21"/>
      <c r="D934" s="22"/>
      <c r="E934" s="21"/>
      <c r="F934" s="162" t="e" cm="1">
        <f t="array" ref="F934">_xlfn.IFS(D934="Tech Bachelor - Still to be hired",5700,D934="Master - Still to be hired",8000,D934="Master in Eng - Still to be hired",8700,D934="PhD - Still to be hired",10500,D934="Tech Bachelor",5700,D934="Master",8000,D934="Master in Eng",8700,D934="PhD",10500)</f>
        <v>#N/A</v>
      </c>
      <c r="G934" s="23"/>
      <c r="H934" s="24" t="e">
        <f>'Cost Input'!$F934*'Cost Input'!$G934</f>
        <v>#N/A</v>
      </c>
      <c r="I934" s="23"/>
      <c r="J934" s="24" t="e">
        <f>'Cost Input'!$F934*'Cost Input'!$I934</f>
        <v>#N/A</v>
      </c>
      <c r="K934" s="25">
        <f>'Cost Input'!$G934+'Cost Input'!$I934</f>
        <v>0</v>
      </c>
      <c r="L934" s="26" t="e">
        <f>'Cost Input'!$H934+'Cost Input'!$J934</f>
        <v>#N/A</v>
      </c>
      <c r="M934" s="27"/>
      <c r="N934" s="27"/>
      <c r="O934" s="28">
        <f>'Cost Input'!$M934+'Cost Input'!$N934</f>
        <v>0</v>
      </c>
      <c r="P934" s="29"/>
      <c r="Q934" s="29"/>
      <c r="R934" s="1"/>
      <c r="S934" s="1"/>
      <c r="T934" s="1"/>
      <c r="U934" s="1"/>
      <c r="V934" s="1"/>
      <c r="W934" s="1"/>
      <c r="X934" s="1"/>
      <c r="Y934" s="1"/>
      <c r="Z934" s="1"/>
    </row>
    <row r="935" spans="1:26" ht="14.25" customHeight="1">
      <c r="A935" s="20"/>
      <c r="B935" s="21"/>
      <c r="C935" s="21"/>
      <c r="D935" s="22"/>
      <c r="E935" s="21"/>
      <c r="F935" s="162" t="e" cm="1">
        <f t="array" ref="F935">_xlfn.IFS(D935="Tech Bachelor - Still to be hired",5700,D935="Master - Still to be hired",8000,D935="Master in Eng - Still to be hired",8700,D935="PhD - Still to be hired",10500,D935="Tech Bachelor",5700,D935="Master",8000,D935="Master in Eng",8700,D935="PhD",10500)</f>
        <v>#N/A</v>
      </c>
      <c r="G935" s="23"/>
      <c r="H935" s="24" t="e">
        <f>'Cost Input'!$F935*'Cost Input'!$G935</f>
        <v>#N/A</v>
      </c>
      <c r="I935" s="23"/>
      <c r="J935" s="24" t="e">
        <f>'Cost Input'!$F935*'Cost Input'!$I935</f>
        <v>#N/A</v>
      </c>
      <c r="K935" s="25">
        <f>'Cost Input'!$G935+'Cost Input'!$I935</f>
        <v>0</v>
      </c>
      <c r="L935" s="26" t="e">
        <f>'Cost Input'!$H935+'Cost Input'!$J935</f>
        <v>#N/A</v>
      </c>
      <c r="M935" s="27"/>
      <c r="N935" s="27"/>
      <c r="O935" s="28">
        <f>'Cost Input'!$M935+'Cost Input'!$N935</f>
        <v>0</v>
      </c>
      <c r="P935" s="29"/>
      <c r="Q935" s="29"/>
      <c r="R935" s="1"/>
      <c r="S935" s="1"/>
      <c r="T935" s="1"/>
      <c r="U935" s="1"/>
      <c r="V935" s="1"/>
      <c r="W935" s="1"/>
      <c r="X935" s="1"/>
      <c r="Y935" s="1"/>
      <c r="Z935" s="1"/>
    </row>
    <row r="936" spans="1:26" ht="14.25" customHeight="1">
      <c r="A936" s="20"/>
      <c r="B936" s="21"/>
      <c r="C936" s="21"/>
      <c r="D936" s="22"/>
      <c r="E936" s="21"/>
      <c r="F936" s="162" t="e" cm="1">
        <f t="array" ref="F936">_xlfn.IFS(D936="Tech Bachelor - Still to be hired",5700,D936="Master - Still to be hired",8000,D936="Master in Eng - Still to be hired",8700,D936="PhD - Still to be hired",10500,D936="Tech Bachelor",5700,D936="Master",8000,D936="Master in Eng",8700,D936="PhD",10500)</f>
        <v>#N/A</v>
      </c>
      <c r="G936" s="23"/>
      <c r="H936" s="24" t="e">
        <f>'Cost Input'!$F936*'Cost Input'!$G936</f>
        <v>#N/A</v>
      </c>
      <c r="I936" s="23"/>
      <c r="J936" s="24" t="e">
        <f>'Cost Input'!$F936*'Cost Input'!$I936</f>
        <v>#N/A</v>
      </c>
      <c r="K936" s="25">
        <f>'Cost Input'!$G936+'Cost Input'!$I936</f>
        <v>0</v>
      </c>
      <c r="L936" s="26" t="e">
        <f>'Cost Input'!$H936+'Cost Input'!$J936</f>
        <v>#N/A</v>
      </c>
      <c r="M936" s="27"/>
      <c r="N936" s="27"/>
      <c r="O936" s="28">
        <f>'Cost Input'!$M936+'Cost Input'!$N936</f>
        <v>0</v>
      </c>
      <c r="P936" s="29"/>
      <c r="Q936" s="29"/>
      <c r="R936" s="1"/>
      <c r="S936" s="1"/>
      <c r="T936" s="1"/>
      <c r="U936" s="1"/>
      <c r="V936" s="1"/>
      <c r="W936" s="1"/>
      <c r="X936" s="1"/>
      <c r="Y936" s="1"/>
      <c r="Z936" s="1"/>
    </row>
    <row r="937" spans="1:26" ht="14.25" customHeight="1">
      <c r="A937" s="20"/>
      <c r="B937" s="21"/>
      <c r="C937" s="21"/>
      <c r="D937" s="22"/>
      <c r="E937" s="21"/>
      <c r="F937" s="162" t="e" cm="1">
        <f t="array" ref="F937">_xlfn.IFS(D937="Tech Bachelor - Still to be hired",5700,D937="Master - Still to be hired",8000,D937="Master in Eng - Still to be hired",8700,D937="PhD - Still to be hired",10500,D937="Tech Bachelor",5700,D937="Master",8000,D937="Master in Eng",8700,D937="PhD",10500)</f>
        <v>#N/A</v>
      </c>
      <c r="G937" s="23"/>
      <c r="H937" s="24" t="e">
        <f>'Cost Input'!$F937*'Cost Input'!$G937</f>
        <v>#N/A</v>
      </c>
      <c r="I937" s="23"/>
      <c r="J937" s="24" t="e">
        <f>'Cost Input'!$F937*'Cost Input'!$I937</f>
        <v>#N/A</v>
      </c>
      <c r="K937" s="25">
        <f>'Cost Input'!$G937+'Cost Input'!$I937</f>
        <v>0</v>
      </c>
      <c r="L937" s="26" t="e">
        <f>'Cost Input'!$H937+'Cost Input'!$J937</f>
        <v>#N/A</v>
      </c>
      <c r="M937" s="27"/>
      <c r="N937" s="27"/>
      <c r="O937" s="28">
        <f>'Cost Input'!$M937+'Cost Input'!$N937</f>
        <v>0</v>
      </c>
      <c r="P937" s="29"/>
      <c r="Q937" s="29"/>
      <c r="R937" s="1"/>
      <c r="S937" s="1"/>
      <c r="T937" s="1"/>
      <c r="U937" s="1"/>
      <c r="V937" s="1"/>
      <c r="W937" s="1"/>
      <c r="X937" s="1"/>
      <c r="Y937" s="1"/>
      <c r="Z937" s="1"/>
    </row>
    <row r="938" spans="1:26" ht="14.25" customHeight="1">
      <c r="A938" s="20"/>
      <c r="B938" s="21"/>
      <c r="C938" s="21"/>
      <c r="D938" s="22"/>
      <c r="E938" s="21"/>
      <c r="F938" s="162" t="e" cm="1">
        <f t="array" ref="F938">_xlfn.IFS(D938="Tech Bachelor - Still to be hired",5700,D938="Master - Still to be hired",8000,D938="Master in Eng - Still to be hired",8700,D938="PhD - Still to be hired",10500,D938="Tech Bachelor",5700,D938="Master",8000,D938="Master in Eng",8700,D938="PhD",10500)</f>
        <v>#N/A</v>
      </c>
      <c r="G938" s="23"/>
      <c r="H938" s="24" t="e">
        <f>'Cost Input'!$F938*'Cost Input'!$G938</f>
        <v>#N/A</v>
      </c>
      <c r="I938" s="23"/>
      <c r="J938" s="24" t="e">
        <f>'Cost Input'!$F938*'Cost Input'!$I938</f>
        <v>#N/A</v>
      </c>
      <c r="K938" s="25">
        <f>'Cost Input'!$G938+'Cost Input'!$I938</f>
        <v>0</v>
      </c>
      <c r="L938" s="26" t="e">
        <f>'Cost Input'!$H938+'Cost Input'!$J938</f>
        <v>#N/A</v>
      </c>
      <c r="M938" s="27"/>
      <c r="N938" s="27"/>
      <c r="O938" s="28">
        <f>'Cost Input'!$M938+'Cost Input'!$N938</f>
        <v>0</v>
      </c>
      <c r="P938" s="29"/>
      <c r="Q938" s="29"/>
      <c r="R938" s="1"/>
      <c r="S938" s="1"/>
      <c r="T938" s="1"/>
      <c r="U938" s="1"/>
      <c r="V938" s="1"/>
      <c r="W938" s="1"/>
      <c r="X938" s="1"/>
      <c r="Y938" s="1"/>
      <c r="Z938" s="1"/>
    </row>
    <row r="939" spans="1:26" ht="14.25" customHeight="1">
      <c r="A939" s="20"/>
      <c r="B939" s="21"/>
      <c r="C939" s="21"/>
      <c r="D939" s="22"/>
      <c r="E939" s="21"/>
      <c r="F939" s="162" t="e" cm="1">
        <f t="array" ref="F939">_xlfn.IFS(D939="Tech Bachelor - Still to be hired",5700,D939="Master - Still to be hired",8000,D939="Master in Eng - Still to be hired",8700,D939="PhD - Still to be hired",10500,D939="Tech Bachelor",5700,D939="Master",8000,D939="Master in Eng",8700,D939="PhD",10500)</f>
        <v>#N/A</v>
      </c>
      <c r="G939" s="23"/>
      <c r="H939" s="24" t="e">
        <f>'Cost Input'!$F939*'Cost Input'!$G939</f>
        <v>#N/A</v>
      </c>
      <c r="I939" s="23"/>
      <c r="J939" s="24" t="e">
        <f>'Cost Input'!$F939*'Cost Input'!$I939</f>
        <v>#N/A</v>
      </c>
      <c r="K939" s="25">
        <f>'Cost Input'!$G939+'Cost Input'!$I939</f>
        <v>0</v>
      </c>
      <c r="L939" s="26" t="e">
        <f>'Cost Input'!$H939+'Cost Input'!$J939</f>
        <v>#N/A</v>
      </c>
      <c r="M939" s="27"/>
      <c r="N939" s="27"/>
      <c r="O939" s="28">
        <f>'Cost Input'!$M939+'Cost Input'!$N939</f>
        <v>0</v>
      </c>
      <c r="P939" s="29"/>
      <c r="Q939" s="29"/>
      <c r="R939" s="1"/>
      <c r="S939" s="1"/>
      <c r="T939" s="1"/>
      <c r="U939" s="1"/>
      <c r="V939" s="1"/>
      <c r="W939" s="1"/>
      <c r="X939" s="1"/>
      <c r="Y939" s="1"/>
      <c r="Z939" s="1"/>
    </row>
    <row r="940" spans="1:26" ht="14.25" customHeight="1">
      <c r="A940" s="20"/>
      <c r="B940" s="21"/>
      <c r="C940" s="21"/>
      <c r="D940" s="22"/>
      <c r="E940" s="21"/>
      <c r="F940" s="162" t="e" cm="1">
        <f t="array" ref="F940">_xlfn.IFS(D940="Tech Bachelor - Still to be hired",5700,D940="Master - Still to be hired",8000,D940="Master in Eng - Still to be hired",8700,D940="PhD - Still to be hired",10500,D940="Tech Bachelor",5700,D940="Master",8000,D940="Master in Eng",8700,D940="PhD",10500)</f>
        <v>#N/A</v>
      </c>
      <c r="G940" s="23"/>
      <c r="H940" s="24" t="e">
        <f>'Cost Input'!$F940*'Cost Input'!$G940</f>
        <v>#N/A</v>
      </c>
      <c r="I940" s="23"/>
      <c r="J940" s="24" t="e">
        <f>'Cost Input'!$F940*'Cost Input'!$I940</f>
        <v>#N/A</v>
      </c>
      <c r="K940" s="25">
        <f>'Cost Input'!$G940+'Cost Input'!$I940</f>
        <v>0</v>
      </c>
      <c r="L940" s="26" t="e">
        <f>'Cost Input'!$H940+'Cost Input'!$J940</f>
        <v>#N/A</v>
      </c>
      <c r="M940" s="27"/>
      <c r="N940" s="27"/>
      <c r="O940" s="28">
        <f>'Cost Input'!$M940+'Cost Input'!$N940</f>
        <v>0</v>
      </c>
      <c r="P940" s="29"/>
      <c r="Q940" s="29"/>
      <c r="R940" s="1"/>
      <c r="S940" s="1"/>
      <c r="T940" s="1"/>
      <c r="U940" s="1"/>
      <c r="V940" s="1"/>
      <c r="W940" s="1"/>
      <c r="X940" s="1"/>
      <c r="Y940" s="1"/>
      <c r="Z940" s="1"/>
    </row>
    <row r="941" spans="1:26" ht="14.25" customHeight="1">
      <c r="A941" s="20"/>
      <c r="B941" s="21"/>
      <c r="C941" s="21"/>
      <c r="D941" s="22"/>
      <c r="E941" s="21"/>
      <c r="F941" s="162" t="e" cm="1">
        <f t="array" ref="F941">_xlfn.IFS(D941="Tech Bachelor - Still to be hired",5700,D941="Master - Still to be hired",8000,D941="Master in Eng - Still to be hired",8700,D941="PhD - Still to be hired",10500,D941="Tech Bachelor",5700,D941="Master",8000,D941="Master in Eng",8700,D941="PhD",10500)</f>
        <v>#N/A</v>
      </c>
      <c r="G941" s="23"/>
      <c r="H941" s="24" t="e">
        <f>'Cost Input'!$F941*'Cost Input'!$G941</f>
        <v>#N/A</v>
      </c>
      <c r="I941" s="23"/>
      <c r="J941" s="24" t="e">
        <f>'Cost Input'!$F941*'Cost Input'!$I941</f>
        <v>#N/A</v>
      </c>
      <c r="K941" s="25">
        <f>'Cost Input'!$G941+'Cost Input'!$I941</f>
        <v>0</v>
      </c>
      <c r="L941" s="26" t="e">
        <f>'Cost Input'!$H941+'Cost Input'!$J941</f>
        <v>#N/A</v>
      </c>
      <c r="M941" s="27"/>
      <c r="N941" s="27"/>
      <c r="O941" s="28">
        <f>'Cost Input'!$M941+'Cost Input'!$N941</f>
        <v>0</v>
      </c>
      <c r="P941" s="29"/>
      <c r="Q941" s="29"/>
      <c r="R941" s="1"/>
      <c r="S941" s="1"/>
      <c r="T941" s="1"/>
      <c r="U941" s="1"/>
      <c r="V941" s="1"/>
      <c r="W941" s="1"/>
      <c r="X941" s="1"/>
      <c r="Y941" s="1"/>
      <c r="Z941" s="1"/>
    </row>
    <row r="942" spans="1:26" ht="14.25" customHeight="1">
      <c r="A942" s="20"/>
      <c r="B942" s="21"/>
      <c r="C942" s="21"/>
      <c r="D942" s="22"/>
      <c r="E942" s="21"/>
      <c r="F942" s="162" t="e" cm="1">
        <f t="array" ref="F942">_xlfn.IFS(D942="Tech Bachelor - Still to be hired",5700,D942="Master - Still to be hired",8000,D942="Master in Eng - Still to be hired",8700,D942="PhD - Still to be hired",10500,D942="Tech Bachelor",5700,D942="Master",8000,D942="Master in Eng",8700,D942="PhD",10500)</f>
        <v>#N/A</v>
      </c>
      <c r="G942" s="23"/>
      <c r="H942" s="24" t="e">
        <f>'Cost Input'!$F942*'Cost Input'!$G942</f>
        <v>#N/A</v>
      </c>
      <c r="I942" s="23"/>
      <c r="J942" s="24" t="e">
        <f>'Cost Input'!$F942*'Cost Input'!$I942</f>
        <v>#N/A</v>
      </c>
      <c r="K942" s="25">
        <f>'Cost Input'!$G942+'Cost Input'!$I942</f>
        <v>0</v>
      </c>
      <c r="L942" s="26" t="e">
        <f>'Cost Input'!$H942+'Cost Input'!$J942</f>
        <v>#N/A</v>
      </c>
      <c r="M942" s="27"/>
      <c r="N942" s="27"/>
      <c r="O942" s="28">
        <f>'Cost Input'!$M942+'Cost Input'!$N942</f>
        <v>0</v>
      </c>
      <c r="P942" s="29"/>
      <c r="Q942" s="29"/>
      <c r="R942" s="1"/>
      <c r="S942" s="1"/>
      <c r="T942" s="1"/>
      <c r="U942" s="1"/>
      <c r="V942" s="1"/>
      <c r="W942" s="1"/>
      <c r="X942" s="1"/>
      <c r="Y942" s="1"/>
      <c r="Z942" s="1"/>
    </row>
    <row r="943" spans="1:26" ht="14.25" customHeight="1">
      <c r="A943" s="20"/>
      <c r="B943" s="21"/>
      <c r="C943" s="21"/>
      <c r="D943" s="22"/>
      <c r="E943" s="21"/>
      <c r="F943" s="162" t="e" cm="1">
        <f t="array" ref="F943">_xlfn.IFS(D943="Tech Bachelor - Still to be hired",5700,D943="Master - Still to be hired",8000,D943="Master in Eng - Still to be hired",8700,D943="PhD - Still to be hired",10500,D943="Tech Bachelor",5700,D943="Master",8000,D943="Master in Eng",8700,D943="PhD",10500)</f>
        <v>#N/A</v>
      </c>
      <c r="G943" s="23"/>
      <c r="H943" s="24" t="e">
        <f>'Cost Input'!$F943*'Cost Input'!$G943</f>
        <v>#N/A</v>
      </c>
      <c r="I943" s="23"/>
      <c r="J943" s="24" t="e">
        <f>'Cost Input'!$F943*'Cost Input'!$I943</f>
        <v>#N/A</v>
      </c>
      <c r="K943" s="25">
        <f>'Cost Input'!$G943+'Cost Input'!$I943</f>
        <v>0</v>
      </c>
      <c r="L943" s="26" t="e">
        <f>'Cost Input'!$H943+'Cost Input'!$J943</f>
        <v>#N/A</v>
      </c>
      <c r="M943" s="27"/>
      <c r="N943" s="27"/>
      <c r="O943" s="28">
        <f>'Cost Input'!$M943+'Cost Input'!$N943</f>
        <v>0</v>
      </c>
      <c r="P943" s="29"/>
      <c r="Q943" s="29"/>
      <c r="R943" s="1"/>
      <c r="S943" s="1"/>
      <c r="T943" s="1"/>
      <c r="U943" s="1"/>
      <c r="V943" s="1"/>
      <c r="W943" s="1"/>
      <c r="X943" s="1"/>
      <c r="Y943" s="1"/>
      <c r="Z943" s="1"/>
    </row>
    <row r="944" spans="1:26" ht="14.25" customHeight="1">
      <c r="A944" s="20"/>
      <c r="B944" s="21"/>
      <c r="C944" s="21"/>
      <c r="D944" s="22"/>
      <c r="E944" s="21"/>
      <c r="F944" s="162" t="e" cm="1">
        <f t="array" ref="F944">_xlfn.IFS(D944="Tech Bachelor - Still to be hired",5700,D944="Master - Still to be hired",8000,D944="Master in Eng - Still to be hired",8700,D944="PhD - Still to be hired",10500,D944="Tech Bachelor",5700,D944="Master",8000,D944="Master in Eng",8700,D944="PhD",10500)</f>
        <v>#N/A</v>
      </c>
      <c r="G944" s="23"/>
      <c r="H944" s="24" t="e">
        <f>'Cost Input'!$F944*'Cost Input'!$G944</f>
        <v>#N/A</v>
      </c>
      <c r="I944" s="23"/>
      <c r="J944" s="24" t="e">
        <f>'Cost Input'!$F944*'Cost Input'!$I944</f>
        <v>#N/A</v>
      </c>
      <c r="K944" s="25">
        <f>'Cost Input'!$G944+'Cost Input'!$I944</f>
        <v>0</v>
      </c>
      <c r="L944" s="26" t="e">
        <f>'Cost Input'!$H944+'Cost Input'!$J944</f>
        <v>#N/A</v>
      </c>
      <c r="M944" s="27"/>
      <c r="N944" s="27"/>
      <c r="O944" s="28">
        <f>'Cost Input'!$M944+'Cost Input'!$N944</f>
        <v>0</v>
      </c>
      <c r="P944" s="29"/>
      <c r="Q944" s="29"/>
      <c r="R944" s="1"/>
      <c r="S944" s="1"/>
      <c r="T944" s="1"/>
      <c r="U944" s="1"/>
      <c r="V944" s="1"/>
      <c r="W944" s="1"/>
      <c r="X944" s="1"/>
      <c r="Y944" s="1"/>
      <c r="Z944" s="1"/>
    </row>
    <row r="945" spans="1:26" ht="14.25" customHeight="1">
      <c r="A945" s="20"/>
      <c r="B945" s="21"/>
      <c r="C945" s="21"/>
      <c r="D945" s="22"/>
      <c r="E945" s="21"/>
      <c r="F945" s="162" t="e" cm="1">
        <f t="array" ref="F945">_xlfn.IFS(D945="Tech Bachelor - Still to be hired",5700,D945="Master - Still to be hired",8000,D945="Master in Eng - Still to be hired",8700,D945="PhD - Still to be hired",10500,D945="Tech Bachelor",5700,D945="Master",8000,D945="Master in Eng",8700,D945="PhD",10500)</f>
        <v>#N/A</v>
      </c>
      <c r="G945" s="23"/>
      <c r="H945" s="24" t="e">
        <f>'Cost Input'!$F945*'Cost Input'!$G945</f>
        <v>#N/A</v>
      </c>
      <c r="I945" s="23"/>
      <c r="J945" s="24" t="e">
        <f>'Cost Input'!$F945*'Cost Input'!$I945</f>
        <v>#N/A</v>
      </c>
      <c r="K945" s="25">
        <f>'Cost Input'!$G945+'Cost Input'!$I945</f>
        <v>0</v>
      </c>
      <c r="L945" s="26" t="e">
        <f>'Cost Input'!$H945+'Cost Input'!$J945</f>
        <v>#N/A</v>
      </c>
      <c r="M945" s="27"/>
      <c r="N945" s="27"/>
      <c r="O945" s="28">
        <f>'Cost Input'!$M945+'Cost Input'!$N945</f>
        <v>0</v>
      </c>
      <c r="P945" s="29"/>
      <c r="Q945" s="29"/>
      <c r="R945" s="1"/>
      <c r="S945" s="1"/>
      <c r="T945" s="1"/>
      <c r="U945" s="1"/>
      <c r="V945" s="1"/>
      <c r="W945" s="1"/>
      <c r="X945" s="1"/>
      <c r="Y945" s="1"/>
      <c r="Z945" s="1"/>
    </row>
    <row r="946" spans="1:26" ht="14.25" customHeight="1">
      <c r="A946" s="20"/>
      <c r="B946" s="21"/>
      <c r="C946" s="21"/>
      <c r="D946" s="22"/>
      <c r="E946" s="21"/>
      <c r="F946" s="162" t="e" cm="1">
        <f t="array" ref="F946">_xlfn.IFS(D946="Tech Bachelor - Still to be hired",5700,D946="Master - Still to be hired",8000,D946="Master in Eng - Still to be hired",8700,D946="PhD - Still to be hired",10500,D946="Tech Bachelor",5700,D946="Master",8000,D946="Master in Eng",8700,D946="PhD",10500)</f>
        <v>#N/A</v>
      </c>
      <c r="G946" s="23"/>
      <c r="H946" s="24" t="e">
        <f>'Cost Input'!$F946*'Cost Input'!$G946</f>
        <v>#N/A</v>
      </c>
      <c r="I946" s="23"/>
      <c r="J946" s="24" t="e">
        <f>'Cost Input'!$F946*'Cost Input'!$I946</f>
        <v>#N/A</v>
      </c>
      <c r="K946" s="25">
        <f>'Cost Input'!$G946+'Cost Input'!$I946</f>
        <v>0</v>
      </c>
      <c r="L946" s="26" t="e">
        <f>'Cost Input'!$H946+'Cost Input'!$J946</f>
        <v>#N/A</v>
      </c>
      <c r="M946" s="27"/>
      <c r="N946" s="27"/>
      <c r="O946" s="28">
        <f>'Cost Input'!$M946+'Cost Input'!$N946</f>
        <v>0</v>
      </c>
      <c r="P946" s="29"/>
      <c r="Q946" s="29"/>
      <c r="R946" s="1"/>
      <c r="S946" s="1"/>
      <c r="T946" s="1"/>
      <c r="U946" s="1"/>
      <c r="V946" s="1"/>
      <c r="W946" s="1"/>
      <c r="X946" s="1"/>
      <c r="Y946" s="1"/>
      <c r="Z946" s="1"/>
    </row>
    <row r="947" spans="1:26" ht="14.25" customHeight="1">
      <c r="A947" s="20"/>
      <c r="B947" s="21"/>
      <c r="C947" s="21"/>
      <c r="D947" s="22"/>
      <c r="E947" s="21"/>
      <c r="F947" s="162" t="e" cm="1">
        <f t="array" ref="F947">_xlfn.IFS(D947="Tech Bachelor - Still to be hired",5700,D947="Master - Still to be hired",8000,D947="Master in Eng - Still to be hired",8700,D947="PhD - Still to be hired",10500,D947="Tech Bachelor",5700,D947="Master",8000,D947="Master in Eng",8700,D947="PhD",10500)</f>
        <v>#N/A</v>
      </c>
      <c r="G947" s="23"/>
      <c r="H947" s="24" t="e">
        <f>'Cost Input'!$F947*'Cost Input'!$G947</f>
        <v>#N/A</v>
      </c>
      <c r="I947" s="23"/>
      <c r="J947" s="24" t="e">
        <f>'Cost Input'!$F947*'Cost Input'!$I947</f>
        <v>#N/A</v>
      </c>
      <c r="K947" s="25">
        <f>'Cost Input'!$G947+'Cost Input'!$I947</f>
        <v>0</v>
      </c>
      <c r="L947" s="26" t="e">
        <f>'Cost Input'!$H947+'Cost Input'!$J947</f>
        <v>#N/A</v>
      </c>
      <c r="M947" s="27"/>
      <c r="N947" s="27"/>
      <c r="O947" s="28">
        <f>'Cost Input'!$M947+'Cost Input'!$N947</f>
        <v>0</v>
      </c>
      <c r="P947" s="29"/>
      <c r="Q947" s="29"/>
      <c r="R947" s="1"/>
      <c r="S947" s="1"/>
      <c r="T947" s="1"/>
      <c r="U947" s="1"/>
      <c r="V947" s="1"/>
      <c r="W947" s="1"/>
      <c r="X947" s="1"/>
      <c r="Y947" s="1"/>
      <c r="Z947" s="1"/>
    </row>
    <row r="948" spans="1:26" ht="14.25" customHeight="1">
      <c r="A948" s="20"/>
      <c r="B948" s="21"/>
      <c r="C948" s="21"/>
      <c r="D948" s="22"/>
      <c r="E948" s="21"/>
      <c r="F948" s="162" t="e" cm="1">
        <f t="array" ref="F948">_xlfn.IFS(D948="Tech Bachelor - Still to be hired",5700,D948="Master - Still to be hired",8000,D948="Master in Eng - Still to be hired",8700,D948="PhD - Still to be hired",10500,D948="Tech Bachelor",5700,D948="Master",8000,D948="Master in Eng",8700,D948="PhD",10500)</f>
        <v>#N/A</v>
      </c>
      <c r="G948" s="23"/>
      <c r="H948" s="24" t="e">
        <f>'Cost Input'!$F948*'Cost Input'!$G948</f>
        <v>#N/A</v>
      </c>
      <c r="I948" s="23"/>
      <c r="J948" s="24" t="e">
        <f>'Cost Input'!$F948*'Cost Input'!$I948</f>
        <v>#N/A</v>
      </c>
      <c r="K948" s="25">
        <f>'Cost Input'!$G948+'Cost Input'!$I948</f>
        <v>0</v>
      </c>
      <c r="L948" s="26" t="e">
        <f>'Cost Input'!$H948+'Cost Input'!$J948</f>
        <v>#N/A</v>
      </c>
      <c r="M948" s="27"/>
      <c r="N948" s="27"/>
      <c r="O948" s="28">
        <f>'Cost Input'!$M948+'Cost Input'!$N948</f>
        <v>0</v>
      </c>
      <c r="P948" s="29"/>
      <c r="Q948" s="29"/>
      <c r="R948" s="1"/>
      <c r="S948" s="1"/>
      <c r="T948" s="1"/>
      <c r="U948" s="1"/>
      <c r="V948" s="1"/>
      <c r="W948" s="1"/>
      <c r="X948" s="1"/>
      <c r="Y948" s="1"/>
      <c r="Z948" s="1"/>
    </row>
    <row r="949" spans="1:26" ht="14.25" customHeight="1">
      <c r="A949" s="20"/>
      <c r="B949" s="21"/>
      <c r="C949" s="21"/>
      <c r="D949" s="22"/>
      <c r="E949" s="21"/>
      <c r="F949" s="162" t="e" cm="1">
        <f t="array" ref="F949">_xlfn.IFS(D949="Tech Bachelor - Still to be hired",5700,D949="Master - Still to be hired",8000,D949="Master in Eng - Still to be hired",8700,D949="PhD - Still to be hired",10500,D949="Tech Bachelor",5700,D949="Master",8000,D949="Master in Eng",8700,D949="PhD",10500)</f>
        <v>#N/A</v>
      </c>
      <c r="G949" s="23"/>
      <c r="H949" s="24" t="e">
        <f>'Cost Input'!$F949*'Cost Input'!$G949</f>
        <v>#N/A</v>
      </c>
      <c r="I949" s="23"/>
      <c r="J949" s="24" t="e">
        <f>'Cost Input'!$F949*'Cost Input'!$I949</f>
        <v>#N/A</v>
      </c>
      <c r="K949" s="25">
        <f>'Cost Input'!$G949+'Cost Input'!$I949</f>
        <v>0</v>
      </c>
      <c r="L949" s="26" t="e">
        <f>'Cost Input'!$H949+'Cost Input'!$J949</f>
        <v>#N/A</v>
      </c>
      <c r="M949" s="27"/>
      <c r="N949" s="27"/>
      <c r="O949" s="28">
        <f>'Cost Input'!$M949+'Cost Input'!$N949</f>
        <v>0</v>
      </c>
      <c r="P949" s="29"/>
      <c r="Q949" s="29"/>
      <c r="R949" s="1"/>
      <c r="S949" s="1"/>
      <c r="T949" s="1"/>
      <c r="U949" s="1"/>
      <c r="V949" s="1"/>
      <c r="W949" s="1"/>
      <c r="X949" s="1"/>
      <c r="Y949" s="1"/>
      <c r="Z949" s="1"/>
    </row>
    <row r="950" spans="1:26" ht="14.25" customHeight="1">
      <c r="A950" s="20"/>
      <c r="B950" s="21"/>
      <c r="C950" s="21"/>
      <c r="D950" s="22"/>
      <c r="E950" s="21"/>
      <c r="F950" s="162" t="e" cm="1">
        <f t="array" ref="F950">_xlfn.IFS(D950="Tech Bachelor - Still to be hired",5700,D950="Master - Still to be hired",8000,D950="Master in Eng - Still to be hired",8700,D950="PhD - Still to be hired",10500,D950="Tech Bachelor",5700,D950="Master",8000,D950="Master in Eng",8700,D950="PhD",10500)</f>
        <v>#N/A</v>
      </c>
      <c r="G950" s="23"/>
      <c r="H950" s="24" t="e">
        <f>'Cost Input'!$F950*'Cost Input'!$G950</f>
        <v>#N/A</v>
      </c>
      <c r="I950" s="23"/>
      <c r="J950" s="24" t="e">
        <f>'Cost Input'!$F950*'Cost Input'!$I950</f>
        <v>#N/A</v>
      </c>
      <c r="K950" s="25">
        <f>'Cost Input'!$G950+'Cost Input'!$I950</f>
        <v>0</v>
      </c>
      <c r="L950" s="26" t="e">
        <f>'Cost Input'!$H950+'Cost Input'!$J950</f>
        <v>#N/A</v>
      </c>
      <c r="M950" s="27"/>
      <c r="N950" s="27"/>
      <c r="O950" s="28">
        <f>'Cost Input'!$M950+'Cost Input'!$N950</f>
        <v>0</v>
      </c>
      <c r="P950" s="29"/>
      <c r="Q950" s="29"/>
      <c r="R950" s="1"/>
      <c r="S950" s="1"/>
      <c r="T950" s="1"/>
      <c r="U950" s="1"/>
      <c r="V950" s="1"/>
      <c r="W950" s="1"/>
      <c r="X950" s="1"/>
      <c r="Y950" s="1"/>
      <c r="Z950" s="1"/>
    </row>
    <row r="951" spans="1:26" ht="14.25" customHeight="1">
      <c r="A951" s="20"/>
      <c r="B951" s="21"/>
      <c r="C951" s="21"/>
      <c r="D951" s="22"/>
      <c r="E951" s="21"/>
      <c r="F951" s="162" t="e" cm="1">
        <f t="array" ref="F951">_xlfn.IFS(D951="Tech Bachelor - Still to be hired",5700,D951="Master - Still to be hired",8000,D951="Master in Eng - Still to be hired",8700,D951="PhD - Still to be hired",10500,D951="Tech Bachelor",5700,D951="Master",8000,D951="Master in Eng",8700,D951="PhD",10500)</f>
        <v>#N/A</v>
      </c>
      <c r="G951" s="23"/>
      <c r="H951" s="24" t="e">
        <f>'Cost Input'!$F951*'Cost Input'!$G951</f>
        <v>#N/A</v>
      </c>
      <c r="I951" s="23"/>
      <c r="J951" s="24" t="e">
        <f>'Cost Input'!$F951*'Cost Input'!$I951</f>
        <v>#N/A</v>
      </c>
      <c r="K951" s="25">
        <f>'Cost Input'!$G951+'Cost Input'!$I951</f>
        <v>0</v>
      </c>
      <c r="L951" s="26" t="e">
        <f>'Cost Input'!$H951+'Cost Input'!$J951</f>
        <v>#N/A</v>
      </c>
      <c r="M951" s="27"/>
      <c r="N951" s="27"/>
      <c r="O951" s="28">
        <f>'Cost Input'!$M951+'Cost Input'!$N951</f>
        <v>0</v>
      </c>
      <c r="P951" s="29"/>
      <c r="Q951" s="29"/>
      <c r="R951" s="1"/>
      <c r="S951" s="1"/>
      <c r="T951" s="1"/>
      <c r="U951" s="1"/>
      <c r="V951" s="1"/>
      <c r="W951" s="1"/>
      <c r="X951" s="1"/>
      <c r="Y951" s="1"/>
      <c r="Z951" s="1"/>
    </row>
    <row r="952" spans="1:26" ht="14.25" customHeight="1">
      <c r="A952" s="20"/>
      <c r="B952" s="21"/>
      <c r="C952" s="21"/>
      <c r="D952" s="22"/>
      <c r="E952" s="21"/>
      <c r="F952" s="162" t="e" cm="1">
        <f t="array" ref="F952">_xlfn.IFS(D952="Tech Bachelor - Still to be hired",5700,D952="Master - Still to be hired",8000,D952="Master in Eng - Still to be hired",8700,D952="PhD - Still to be hired",10500,D952="Tech Bachelor",5700,D952="Master",8000,D952="Master in Eng",8700,D952="PhD",10500)</f>
        <v>#N/A</v>
      </c>
      <c r="G952" s="23"/>
      <c r="H952" s="24" t="e">
        <f>'Cost Input'!$F952*'Cost Input'!$G952</f>
        <v>#N/A</v>
      </c>
      <c r="I952" s="23"/>
      <c r="J952" s="24" t="e">
        <f>'Cost Input'!$F952*'Cost Input'!$I952</f>
        <v>#N/A</v>
      </c>
      <c r="K952" s="25">
        <f>'Cost Input'!$G952+'Cost Input'!$I952</f>
        <v>0</v>
      </c>
      <c r="L952" s="26" t="e">
        <f>'Cost Input'!$H952+'Cost Input'!$J952</f>
        <v>#N/A</v>
      </c>
      <c r="M952" s="27"/>
      <c r="N952" s="27"/>
      <c r="O952" s="28">
        <f>'Cost Input'!$M952+'Cost Input'!$N952</f>
        <v>0</v>
      </c>
      <c r="P952" s="29"/>
      <c r="Q952" s="29"/>
      <c r="R952" s="1"/>
      <c r="S952" s="1"/>
      <c r="T952" s="1"/>
      <c r="U952" s="1"/>
      <c r="V952" s="1"/>
      <c r="W952" s="1"/>
      <c r="X952" s="1"/>
      <c r="Y952" s="1"/>
      <c r="Z952" s="1"/>
    </row>
    <row r="953" spans="1:26" ht="14.25" customHeight="1">
      <c r="A953" s="20"/>
      <c r="B953" s="21"/>
      <c r="C953" s="21"/>
      <c r="D953" s="22"/>
      <c r="E953" s="21"/>
      <c r="F953" s="162" t="e" cm="1">
        <f t="array" ref="F953">_xlfn.IFS(D953="Tech Bachelor - Still to be hired",5700,D953="Master - Still to be hired",8000,D953="Master in Eng - Still to be hired",8700,D953="PhD - Still to be hired",10500,D953="Tech Bachelor",5700,D953="Master",8000,D953="Master in Eng",8700,D953="PhD",10500)</f>
        <v>#N/A</v>
      </c>
      <c r="G953" s="23"/>
      <c r="H953" s="24" t="e">
        <f>'Cost Input'!$F953*'Cost Input'!$G953</f>
        <v>#N/A</v>
      </c>
      <c r="I953" s="23"/>
      <c r="J953" s="24" t="e">
        <f>'Cost Input'!$F953*'Cost Input'!$I953</f>
        <v>#N/A</v>
      </c>
      <c r="K953" s="25">
        <f>'Cost Input'!$G953+'Cost Input'!$I953</f>
        <v>0</v>
      </c>
      <c r="L953" s="26" t="e">
        <f>'Cost Input'!$H953+'Cost Input'!$J953</f>
        <v>#N/A</v>
      </c>
      <c r="M953" s="27"/>
      <c r="N953" s="27"/>
      <c r="O953" s="28">
        <f>'Cost Input'!$M953+'Cost Input'!$N953</f>
        <v>0</v>
      </c>
      <c r="P953" s="29"/>
      <c r="Q953" s="29"/>
      <c r="R953" s="1"/>
      <c r="S953" s="1"/>
      <c r="T953" s="1"/>
      <c r="U953" s="1"/>
      <c r="V953" s="1"/>
      <c r="W953" s="1"/>
      <c r="X953" s="1"/>
      <c r="Y953" s="1"/>
      <c r="Z953" s="1"/>
    </row>
    <row r="954" spans="1:26" ht="14.25" customHeight="1">
      <c r="A954" s="20"/>
      <c r="B954" s="21"/>
      <c r="C954" s="21"/>
      <c r="D954" s="22"/>
      <c r="E954" s="21"/>
      <c r="F954" s="162" t="e" cm="1">
        <f t="array" ref="F954">_xlfn.IFS(D954="Tech Bachelor - Still to be hired",5700,D954="Master - Still to be hired",8000,D954="Master in Eng - Still to be hired",8700,D954="PhD - Still to be hired",10500,D954="Tech Bachelor",5700,D954="Master",8000,D954="Master in Eng",8700,D954="PhD",10500)</f>
        <v>#N/A</v>
      </c>
      <c r="G954" s="23"/>
      <c r="H954" s="24" t="e">
        <f>'Cost Input'!$F954*'Cost Input'!$G954</f>
        <v>#N/A</v>
      </c>
      <c r="I954" s="23"/>
      <c r="J954" s="24" t="e">
        <f>'Cost Input'!$F954*'Cost Input'!$I954</f>
        <v>#N/A</v>
      </c>
      <c r="K954" s="25">
        <f>'Cost Input'!$G954+'Cost Input'!$I954</f>
        <v>0</v>
      </c>
      <c r="L954" s="26" t="e">
        <f>'Cost Input'!$H954+'Cost Input'!$J954</f>
        <v>#N/A</v>
      </c>
      <c r="M954" s="27"/>
      <c r="N954" s="27"/>
      <c r="O954" s="28">
        <f>'Cost Input'!$M954+'Cost Input'!$N954</f>
        <v>0</v>
      </c>
      <c r="P954" s="29"/>
      <c r="Q954" s="29"/>
      <c r="R954" s="1"/>
      <c r="S954" s="1"/>
      <c r="T954" s="1"/>
      <c r="U954" s="1"/>
      <c r="V954" s="1"/>
      <c r="W954" s="1"/>
      <c r="X954" s="1"/>
      <c r="Y954" s="1"/>
      <c r="Z954" s="1"/>
    </row>
    <row r="955" spans="1:26" ht="14.25" customHeight="1">
      <c r="A955" s="20"/>
      <c r="B955" s="21"/>
      <c r="C955" s="21"/>
      <c r="D955" s="22"/>
      <c r="E955" s="21"/>
      <c r="F955" s="162" t="e" cm="1">
        <f t="array" ref="F955">_xlfn.IFS(D955="Tech Bachelor - Still to be hired",5700,D955="Master - Still to be hired",8000,D955="Master in Eng - Still to be hired",8700,D955="PhD - Still to be hired",10500,D955="Tech Bachelor",5700,D955="Master",8000,D955="Master in Eng",8700,D955="PhD",10500)</f>
        <v>#N/A</v>
      </c>
      <c r="G955" s="23"/>
      <c r="H955" s="24" t="e">
        <f>'Cost Input'!$F955*'Cost Input'!$G955</f>
        <v>#N/A</v>
      </c>
      <c r="I955" s="23"/>
      <c r="J955" s="24" t="e">
        <f>'Cost Input'!$F955*'Cost Input'!$I955</f>
        <v>#N/A</v>
      </c>
      <c r="K955" s="25">
        <f>'Cost Input'!$G955+'Cost Input'!$I955</f>
        <v>0</v>
      </c>
      <c r="L955" s="26" t="e">
        <f>'Cost Input'!$H955+'Cost Input'!$J955</f>
        <v>#N/A</v>
      </c>
      <c r="M955" s="27"/>
      <c r="N955" s="27"/>
      <c r="O955" s="28">
        <f>'Cost Input'!$M955+'Cost Input'!$N955</f>
        <v>0</v>
      </c>
      <c r="P955" s="29"/>
      <c r="Q955" s="29"/>
      <c r="R955" s="1"/>
      <c r="S955" s="1"/>
      <c r="T955" s="1"/>
      <c r="U955" s="1"/>
      <c r="V955" s="1"/>
      <c r="W955" s="1"/>
      <c r="X955" s="1"/>
      <c r="Y955" s="1"/>
      <c r="Z955" s="1"/>
    </row>
    <row r="956" spans="1:26" ht="14.25" customHeight="1">
      <c r="A956" s="20"/>
      <c r="B956" s="21"/>
      <c r="C956" s="21"/>
      <c r="D956" s="22"/>
      <c r="E956" s="21"/>
      <c r="F956" s="162" t="e" cm="1">
        <f t="array" ref="F956">_xlfn.IFS(D956="Tech Bachelor - Still to be hired",5700,D956="Master - Still to be hired",8000,D956="Master in Eng - Still to be hired",8700,D956="PhD - Still to be hired",10500,D956="Tech Bachelor",5700,D956="Master",8000,D956="Master in Eng",8700,D956="PhD",10500)</f>
        <v>#N/A</v>
      </c>
      <c r="G956" s="23"/>
      <c r="H956" s="24" t="e">
        <f>'Cost Input'!$F956*'Cost Input'!$G956</f>
        <v>#N/A</v>
      </c>
      <c r="I956" s="23"/>
      <c r="J956" s="24" t="e">
        <f>'Cost Input'!$F956*'Cost Input'!$I956</f>
        <v>#N/A</v>
      </c>
      <c r="K956" s="25">
        <f>'Cost Input'!$G956+'Cost Input'!$I956</f>
        <v>0</v>
      </c>
      <c r="L956" s="26" t="e">
        <f>'Cost Input'!$H956+'Cost Input'!$J956</f>
        <v>#N/A</v>
      </c>
      <c r="M956" s="27"/>
      <c r="N956" s="27"/>
      <c r="O956" s="28">
        <f>'Cost Input'!$M956+'Cost Input'!$N956</f>
        <v>0</v>
      </c>
      <c r="P956" s="29"/>
      <c r="Q956" s="29"/>
      <c r="R956" s="1"/>
      <c r="S956" s="1"/>
      <c r="T956" s="1"/>
      <c r="U956" s="1"/>
      <c r="V956" s="1"/>
      <c r="W956" s="1"/>
      <c r="X956" s="1"/>
      <c r="Y956" s="1"/>
      <c r="Z956" s="1"/>
    </row>
    <row r="957" spans="1:26" ht="14.25" customHeight="1">
      <c r="A957" s="20"/>
      <c r="B957" s="21"/>
      <c r="C957" s="21"/>
      <c r="D957" s="22"/>
      <c r="E957" s="21"/>
      <c r="F957" s="162" t="e" cm="1">
        <f t="array" ref="F957">_xlfn.IFS(D957="Tech Bachelor - Still to be hired",5700,D957="Master - Still to be hired",8000,D957="Master in Eng - Still to be hired",8700,D957="PhD - Still to be hired",10500,D957="Tech Bachelor",5700,D957="Master",8000,D957="Master in Eng",8700,D957="PhD",10500)</f>
        <v>#N/A</v>
      </c>
      <c r="G957" s="23"/>
      <c r="H957" s="24" t="e">
        <f>'Cost Input'!$F957*'Cost Input'!$G957</f>
        <v>#N/A</v>
      </c>
      <c r="I957" s="23"/>
      <c r="J957" s="24" t="e">
        <f>'Cost Input'!$F957*'Cost Input'!$I957</f>
        <v>#N/A</v>
      </c>
      <c r="K957" s="25">
        <f>'Cost Input'!$G957+'Cost Input'!$I957</f>
        <v>0</v>
      </c>
      <c r="L957" s="26" t="e">
        <f>'Cost Input'!$H957+'Cost Input'!$J957</f>
        <v>#N/A</v>
      </c>
      <c r="M957" s="27"/>
      <c r="N957" s="27"/>
      <c r="O957" s="28">
        <f>'Cost Input'!$M957+'Cost Input'!$N957</f>
        <v>0</v>
      </c>
      <c r="P957" s="29"/>
      <c r="Q957" s="29"/>
      <c r="R957" s="1"/>
      <c r="S957" s="1"/>
      <c r="T957" s="1"/>
      <c r="U957" s="1"/>
      <c r="V957" s="1"/>
      <c r="W957" s="1"/>
      <c r="X957" s="1"/>
      <c r="Y957" s="1"/>
      <c r="Z957" s="1"/>
    </row>
    <row r="958" spans="1:26" ht="14.25" customHeight="1">
      <c r="A958" s="20"/>
      <c r="B958" s="21"/>
      <c r="C958" s="21"/>
      <c r="D958" s="22"/>
      <c r="E958" s="21"/>
      <c r="F958" s="162" t="e" cm="1">
        <f t="array" ref="F958">_xlfn.IFS(D958="Tech Bachelor - Still to be hired",5700,D958="Master - Still to be hired",8000,D958="Master in Eng - Still to be hired",8700,D958="PhD - Still to be hired",10500,D958="Tech Bachelor",5700,D958="Master",8000,D958="Master in Eng",8700,D958="PhD",10500)</f>
        <v>#N/A</v>
      </c>
      <c r="G958" s="23"/>
      <c r="H958" s="24" t="e">
        <f>'Cost Input'!$F958*'Cost Input'!$G958</f>
        <v>#N/A</v>
      </c>
      <c r="I958" s="23"/>
      <c r="J958" s="24" t="e">
        <f>'Cost Input'!$F958*'Cost Input'!$I958</f>
        <v>#N/A</v>
      </c>
      <c r="K958" s="25">
        <f>'Cost Input'!$G958+'Cost Input'!$I958</f>
        <v>0</v>
      </c>
      <c r="L958" s="26" t="e">
        <f>'Cost Input'!$H958+'Cost Input'!$J958</f>
        <v>#N/A</v>
      </c>
      <c r="M958" s="27"/>
      <c r="N958" s="27"/>
      <c r="O958" s="28">
        <f>'Cost Input'!$M958+'Cost Input'!$N958</f>
        <v>0</v>
      </c>
      <c r="P958" s="29"/>
      <c r="Q958" s="29"/>
      <c r="R958" s="1"/>
      <c r="S958" s="1"/>
      <c r="T958" s="1"/>
      <c r="U958" s="1"/>
      <c r="V958" s="1"/>
      <c r="W958" s="1"/>
      <c r="X958" s="1"/>
      <c r="Y958" s="1"/>
      <c r="Z958" s="1"/>
    </row>
    <row r="959" spans="1:26" ht="14.25" customHeight="1">
      <c r="A959" s="20"/>
      <c r="B959" s="21"/>
      <c r="C959" s="21"/>
      <c r="D959" s="22"/>
      <c r="E959" s="21"/>
      <c r="F959" s="162" t="e" cm="1">
        <f t="array" ref="F959">_xlfn.IFS(D959="Tech Bachelor - Still to be hired",5700,D959="Master - Still to be hired",8000,D959="Master in Eng - Still to be hired",8700,D959="PhD - Still to be hired",10500,D959="Tech Bachelor",5700,D959="Master",8000,D959="Master in Eng",8700,D959="PhD",10500)</f>
        <v>#N/A</v>
      </c>
      <c r="G959" s="23"/>
      <c r="H959" s="24" t="e">
        <f>'Cost Input'!$F959*'Cost Input'!$G959</f>
        <v>#N/A</v>
      </c>
      <c r="I959" s="23"/>
      <c r="J959" s="24" t="e">
        <f>'Cost Input'!$F959*'Cost Input'!$I959</f>
        <v>#N/A</v>
      </c>
      <c r="K959" s="25">
        <f>'Cost Input'!$G959+'Cost Input'!$I959</f>
        <v>0</v>
      </c>
      <c r="L959" s="26" t="e">
        <f>'Cost Input'!$H959+'Cost Input'!$J959</f>
        <v>#N/A</v>
      </c>
      <c r="M959" s="27"/>
      <c r="N959" s="27"/>
      <c r="O959" s="28">
        <f>'Cost Input'!$M959+'Cost Input'!$N959</f>
        <v>0</v>
      </c>
      <c r="P959" s="29"/>
      <c r="Q959" s="29"/>
      <c r="R959" s="1"/>
      <c r="S959" s="1"/>
      <c r="T959" s="1"/>
      <c r="U959" s="1"/>
      <c r="V959" s="1"/>
      <c r="W959" s="1"/>
      <c r="X959" s="1"/>
      <c r="Y959" s="1"/>
      <c r="Z959" s="1"/>
    </row>
    <row r="960" spans="1:26" ht="14.25" customHeight="1">
      <c r="A960" s="20"/>
      <c r="B960" s="21"/>
      <c r="C960" s="21"/>
      <c r="D960" s="22"/>
      <c r="E960" s="21"/>
      <c r="F960" s="162" t="e" cm="1">
        <f t="array" ref="F960">_xlfn.IFS(D960="Tech Bachelor - Still to be hired",5700,D960="Master - Still to be hired",8000,D960="Master in Eng - Still to be hired",8700,D960="PhD - Still to be hired",10500,D960="Tech Bachelor",5700,D960="Master",8000,D960="Master in Eng",8700,D960="PhD",10500)</f>
        <v>#N/A</v>
      </c>
      <c r="G960" s="23"/>
      <c r="H960" s="24" t="e">
        <f>'Cost Input'!$F960*'Cost Input'!$G960</f>
        <v>#N/A</v>
      </c>
      <c r="I960" s="23"/>
      <c r="J960" s="24" t="e">
        <f>'Cost Input'!$F960*'Cost Input'!$I960</f>
        <v>#N/A</v>
      </c>
      <c r="K960" s="25">
        <f>'Cost Input'!$G960+'Cost Input'!$I960</f>
        <v>0</v>
      </c>
      <c r="L960" s="26" t="e">
        <f>'Cost Input'!$H960+'Cost Input'!$J960</f>
        <v>#N/A</v>
      </c>
      <c r="M960" s="27"/>
      <c r="N960" s="27"/>
      <c r="O960" s="28">
        <f>'Cost Input'!$M960+'Cost Input'!$N960</f>
        <v>0</v>
      </c>
      <c r="P960" s="29"/>
      <c r="Q960" s="29"/>
      <c r="R960" s="1"/>
      <c r="S960" s="1"/>
      <c r="T960" s="1"/>
      <c r="U960" s="1"/>
      <c r="V960" s="1"/>
      <c r="W960" s="1"/>
      <c r="X960" s="1"/>
      <c r="Y960" s="1"/>
      <c r="Z960" s="1"/>
    </row>
    <row r="961" spans="1:26" ht="14.25" customHeight="1">
      <c r="A961" s="20"/>
      <c r="B961" s="21"/>
      <c r="C961" s="21"/>
      <c r="D961" s="22"/>
      <c r="E961" s="21"/>
      <c r="F961" s="162" t="e" cm="1">
        <f t="array" ref="F961">_xlfn.IFS(D961="Tech Bachelor - Still to be hired",5700,D961="Master - Still to be hired",8000,D961="Master in Eng - Still to be hired",8700,D961="PhD - Still to be hired",10500,D961="Tech Bachelor",5700,D961="Master",8000,D961="Master in Eng",8700,D961="PhD",10500)</f>
        <v>#N/A</v>
      </c>
      <c r="G961" s="23"/>
      <c r="H961" s="24" t="e">
        <f>'Cost Input'!$F961*'Cost Input'!$G961</f>
        <v>#N/A</v>
      </c>
      <c r="I961" s="23"/>
      <c r="J961" s="24" t="e">
        <f>'Cost Input'!$F961*'Cost Input'!$I961</f>
        <v>#N/A</v>
      </c>
      <c r="K961" s="25">
        <f>'Cost Input'!$G961+'Cost Input'!$I961</f>
        <v>0</v>
      </c>
      <c r="L961" s="26" t="e">
        <f>'Cost Input'!$H961+'Cost Input'!$J961</f>
        <v>#N/A</v>
      </c>
      <c r="M961" s="27"/>
      <c r="N961" s="27"/>
      <c r="O961" s="28">
        <f>'Cost Input'!$M961+'Cost Input'!$N961</f>
        <v>0</v>
      </c>
      <c r="P961" s="29"/>
      <c r="Q961" s="29"/>
      <c r="R961" s="1"/>
      <c r="S961" s="1"/>
      <c r="T961" s="1"/>
      <c r="U961" s="1"/>
      <c r="V961" s="1"/>
      <c r="W961" s="1"/>
      <c r="X961" s="1"/>
      <c r="Y961" s="1"/>
      <c r="Z961" s="1"/>
    </row>
    <row r="962" spans="1:26" ht="14.25" customHeight="1">
      <c r="A962" s="20"/>
      <c r="B962" s="21"/>
      <c r="C962" s="21"/>
      <c r="D962" s="22"/>
      <c r="E962" s="21"/>
      <c r="F962" s="162" t="e" cm="1">
        <f t="array" ref="F962">_xlfn.IFS(D962="Tech Bachelor - Still to be hired",5700,D962="Master - Still to be hired",8000,D962="Master in Eng - Still to be hired",8700,D962="PhD - Still to be hired",10500,D962="Tech Bachelor",5700,D962="Master",8000,D962="Master in Eng",8700,D962="PhD",10500)</f>
        <v>#N/A</v>
      </c>
      <c r="G962" s="23"/>
      <c r="H962" s="24" t="e">
        <f>'Cost Input'!$F962*'Cost Input'!$G962</f>
        <v>#N/A</v>
      </c>
      <c r="I962" s="23"/>
      <c r="J962" s="24" t="e">
        <f>'Cost Input'!$F962*'Cost Input'!$I962</f>
        <v>#N/A</v>
      </c>
      <c r="K962" s="25">
        <f>'Cost Input'!$G962+'Cost Input'!$I962</f>
        <v>0</v>
      </c>
      <c r="L962" s="26" t="e">
        <f>'Cost Input'!$H962+'Cost Input'!$J962</f>
        <v>#N/A</v>
      </c>
      <c r="M962" s="27"/>
      <c r="N962" s="27"/>
      <c r="O962" s="28">
        <f>'Cost Input'!$M962+'Cost Input'!$N962</f>
        <v>0</v>
      </c>
      <c r="P962" s="29"/>
      <c r="Q962" s="29"/>
      <c r="R962" s="1"/>
      <c r="S962" s="1"/>
      <c r="T962" s="1"/>
      <c r="U962" s="1"/>
      <c r="V962" s="1"/>
      <c r="W962" s="1"/>
      <c r="X962" s="1"/>
      <c r="Y962" s="1"/>
      <c r="Z962" s="1"/>
    </row>
    <row r="963" spans="1:26" ht="14.25" customHeight="1">
      <c r="A963" s="20"/>
      <c r="B963" s="21"/>
      <c r="C963" s="21"/>
      <c r="D963" s="22"/>
      <c r="E963" s="21"/>
      <c r="F963" s="162" t="e" cm="1">
        <f t="array" ref="F963">_xlfn.IFS(D963="Tech Bachelor - Still to be hired",5700,D963="Master - Still to be hired",8000,D963="Master in Eng - Still to be hired",8700,D963="PhD - Still to be hired",10500,D963="Tech Bachelor",5700,D963="Master",8000,D963="Master in Eng",8700,D963="PhD",10500)</f>
        <v>#N/A</v>
      </c>
      <c r="G963" s="23"/>
      <c r="H963" s="24" t="e">
        <f>'Cost Input'!$F963*'Cost Input'!$G963</f>
        <v>#N/A</v>
      </c>
      <c r="I963" s="23"/>
      <c r="J963" s="24" t="e">
        <f>'Cost Input'!$F963*'Cost Input'!$I963</f>
        <v>#N/A</v>
      </c>
      <c r="K963" s="25">
        <f>'Cost Input'!$G963+'Cost Input'!$I963</f>
        <v>0</v>
      </c>
      <c r="L963" s="26" t="e">
        <f>'Cost Input'!$H963+'Cost Input'!$J963</f>
        <v>#N/A</v>
      </c>
      <c r="M963" s="27"/>
      <c r="N963" s="27"/>
      <c r="O963" s="28">
        <f>'Cost Input'!$M963+'Cost Input'!$N963</f>
        <v>0</v>
      </c>
      <c r="P963" s="29"/>
      <c r="Q963" s="29"/>
      <c r="R963" s="1"/>
      <c r="S963" s="1"/>
      <c r="T963" s="1"/>
      <c r="U963" s="1"/>
      <c r="V963" s="1"/>
      <c r="W963" s="1"/>
      <c r="X963" s="1"/>
      <c r="Y963" s="1"/>
      <c r="Z963" s="1"/>
    </row>
    <row r="964" spans="1:26" ht="14.25" customHeight="1">
      <c r="A964" s="31"/>
      <c r="B964" s="32"/>
      <c r="C964" s="32"/>
      <c r="D964" s="33"/>
      <c r="E964" s="32"/>
      <c r="F964" s="162" t="e" cm="1">
        <f t="array" ref="F964">_xlfn.IFS(D964="Tech Bachelor - Still to be hired",5700,D964="Master - Still to be hired",8000,D964="Master in Eng - Still to be hired",8700,D964="PhD - Still to be hired",10500,D964="Tech Bachelor",5700,D964="Master",8000,D964="Master in Eng",8700,D964="PhD",10500)</f>
        <v>#N/A</v>
      </c>
      <c r="G964" s="34"/>
      <c r="H964" s="35" t="e">
        <f>'Cost Input'!$F964*'Cost Input'!$G964</f>
        <v>#N/A</v>
      </c>
      <c r="I964" s="34"/>
      <c r="J964" s="35" t="e">
        <f>'Cost Input'!$F964*'Cost Input'!$I964</f>
        <v>#N/A</v>
      </c>
      <c r="K964" s="36">
        <f>'Cost Input'!$G964+'Cost Input'!$I964</f>
        <v>0</v>
      </c>
      <c r="L964" s="37" t="e">
        <f>'Cost Input'!$H964+'Cost Input'!$J964</f>
        <v>#N/A</v>
      </c>
      <c r="M964" s="38"/>
      <c r="N964" s="38"/>
      <c r="O964" s="39">
        <f>'Cost Input'!$M964+'Cost Input'!$N964</f>
        <v>0</v>
      </c>
      <c r="P964" s="40"/>
      <c r="Q964" s="40"/>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H1:I1"/>
    <mergeCell ref="A3:Q3"/>
    <mergeCell ref="D5:L5"/>
    <mergeCell ref="M5:Q5"/>
    <mergeCell ref="A1:D1"/>
  </mergeCells>
  <conditionalFormatting sqref="C7:C964">
    <cfRule type="expression" dxfId="23" priority="1">
      <formula>AND(LEN(TRIM($B7))&gt;0,LEN(TRIM($C7))=0)</formula>
    </cfRule>
  </conditionalFormatting>
  <conditionalFormatting sqref="D7:E964">
    <cfRule type="expression" dxfId="22" priority="2">
      <formula>AND(($B7="Staff"),LEN(TRIM(D7))=0)</formula>
    </cfRule>
  </conditionalFormatting>
  <conditionalFormatting sqref="D7:L964">
    <cfRule type="expression" dxfId="21" priority="3">
      <formula>$B7="Equipment"</formula>
    </cfRule>
    <cfRule type="expression" dxfId="20" priority="4">
      <formula>$B7="Subcontracting"</formula>
    </cfRule>
    <cfRule type="expression" dxfId="19" priority="5">
      <formula>$B7="Specific Operating Cost"</formula>
    </cfRule>
  </conditionalFormatting>
  <conditionalFormatting sqref="F7:F964">
    <cfRule type="expression" dxfId="12" priority="6">
      <formula>AND($D7="PhD - Still to be hired",$F7&gt;10000)</formula>
    </cfRule>
    <cfRule type="expression" dxfId="18" priority="7">
      <formula>AND($D7="Master in Eng - Still to be hired",$F7&gt;8700)</formula>
    </cfRule>
    <cfRule type="expression" dxfId="17" priority="8">
      <formula>AND($D7="Master - Still to be hired",$F7&gt;8000)</formula>
    </cfRule>
    <cfRule type="expression" dxfId="16" priority="9">
      <formula>AND($D7="Tech Bachelor - Still to be hired",$F7&gt;5700)</formula>
    </cfRule>
  </conditionalFormatting>
  <conditionalFormatting sqref="G7:G964 I7:I964">
    <cfRule type="cellIs" dxfId="15" priority="10" operator="greaterThan">
      <formula>12</formula>
    </cfRule>
  </conditionalFormatting>
  <conditionalFormatting sqref="K7:K964">
    <cfRule type="cellIs" dxfId="14" priority="11" operator="greaterThan">
      <formula>12</formula>
    </cfRule>
  </conditionalFormatting>
  <conditionalFormatting sqref="M7:Q964">
    <cfRule type="expression" dxfId="13" priority="12">
      <formula>$B7="Staff"</formula>
    </cfRule>
  </conditionalFormatting>
  <dataValidations xWindow="554" yWindow="461" count="3">
    <dataValidation type="custom" allowBlank="1" showInputMessage="1" showErrorMessage="1" prompt="The text in this cell is limited to 250 characters. Additional text can be added in the column to the right." sqref="P7:P964" xr:uid="{00000000-0002-0000-0300-000001000000}">
      <formula1>LTE(LEN(P7),(250))</formula1>
    </dataValidation>
    <dataValidation type="decimal" operator="lessThanOrEqual" allowBlank="1" showInputMessage="1" showErrorMessage="1" prompt="Please fill in a number between 0 and 12._x000a_The sum of the PM's financed by the RHID and the PM's NOT financed by the RHID may not exceed 12 moths per year per staff member._x000a_If a person is hired for more than one year, enter each year in a diffe" sqref="G7:G964 I7:I964" xr:uid="{00000000-0002-0000-0300-000003000000}">
      <formula1>12</formula1>
    </dataValidation>
    <dataValidation type="custom" allowBlank="1" showInputMessage="1" showErrorMessage="1" prompt="Please check the budget rules." sqref="F7:F964" xr:uid="{00000000-0002-0000-0300-000007000000}">
      <formula1>_xludf.IFS(D7="Tech Bachelor - Still to be hired",F7&lt;=5700,D7="Master - Still to be hired",F7&lt;=8000,D7="Master in Eng - Still to be hired",F7&lt;=8700,D7="PhD - Still to be hired",F7&lt;=10500,TRUE,F7&gt;0)</formula1>
    </dataValidation>
  </dataValidations>
  <pageMargins left="0.7" right="0.7" top="0.75" bottom="0.75" header="0" footer="0"/>
  <pageSetup orientation="landscape"/>
  <legacyDrawing r:id="rId1"/>
  <extLst>
    <ext xmlns:x14="http://schemas.microsoft.com/office/spreadsheetml/2009/9/main" uri="{CCE6A557-97BC-4b89-ADB6-D9C93CAAB3DF}">
      <x14:dataValidations xmlns:xm="http://schemas.microsoft.com/office/excel/2006/main" xWindow="554" yWindow="461" count="4">
        <x14:dataValidation type="list" allowBlank="1" showErrorMessage="1" xr:uid="{00000000-0002-0000-0300-000000000000}">
          <x14:formula1>
            <xm:f>'Definition Categories'!$D$6:$D$22</xm:f>
          </x14:formula1>
          <xm:sqref>B7:B964</xm:sqref>
        </x14:dataValidation>
        <x14:dataValidation type="list" allowBlank="1" showInputMessage="1" showErrorMessage="1" prompt="May not be left empty._x000a_Enter costs per year." xr:uid="{00000000-0002-0000-0300-000002000000}">
          <x14:formula1>
            <xm:f>'Definition Categories'!$F$6:$F$22</xm:f>
          </x14:formula1>
          <xm:sqref>C7:C964</xm:sqref>
        </x14:dataValidation>
        <x14:dataValidation type="list" allowBlank="1" showInputMessage="1" showErrorMessage="1" prompt="MAY NOT BE LEFT EMPTY - WHEN ENTERTING STAFF COSTS_x000a_For staff still to be hired for the project please select the correct staff profile followed by &quot;- still to be hired&quot;" xr:uid="{00000000-0002-0000-0300-000005000000}">
          <x14:formula1>
            <xm:f>'Definition Categories'!$E$6:$E$22</xm:f>
          </x14:formula1>
          <xm:sqref>D7:D964</xm:sqref>
        </x14:dataValidation>
        <x14:dataValidation type="list" allowBlank="1" showErrorMessage="1" xr:uid="{00000000-0002-0000-0300-000006000000}">
          <x14:formula1>
            <xm:f>'Definition Categories'!$A$6:$A$22</xm:f>
          </x14:formula1>
          <xm:sqref>A7:A964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topLeftCell="A18" workbookViewId="0">
      <selection activeCell="D57" sqref="D57"/>
    </sheetView>
  </sheetViews>
  <sheetFormatPr baseColWidth="10" defaultColWidth="12.7109375" defaultRowHeight="15" customHeight="1"/>
  <cols>
    <col min="1" max="1" width="22.42578125" customWidth="1"/>
    <col min="2" max="2" width="8.7109375" customWidth="1"/>
    <col min="3" max="3" width="19.42578125" customWidth="1"/>
    <col min="4" max="14" width="13.7109375" customWidth="1"/>
    <col min="15" max="26" width="8.7109375" customWidth="1"/>
  </cols>
  <sheetData>
    <row r="1" spans="1:26" ht="84" customHeight="1">
      <c r="A1" s="172" t="e" vm="1">
        <v>#VALUE!</v>
      </c>
      <c r="B1" s="172"/>
      <c r="C1" s="172"/>
      <c r="D1" s="172"/>
      <c r="E1" s="1"/>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98" t="s">
        <v>110</v>
      </c>
      <c r="B3" s="170"/>
      <c r="C3" s="170"/>
      <c r="D3" s="170"/>
      <c r="E3" s="170"/>
      <c r="F3" s="170"/>
      <c r="G3" s="170"/>
      <c r="H3" s="170"/>
      <c r="I3" s="170"/>
      <c r="J3" s="170"/>
      <c r="K3" s="170"/>
      <c r="L3" s="170"/>
      <c r="M3" s="170"/>
      <c r="N3" s="171"/>
      <c r="O3" s="1"/>
      <c r="P3" s="1"/>
      <c r="Q3" s="1"/>
      <c r="R3" s="1"/>
      <c r="S3" s="1"/>
      <c r="T3" s="1"/>
      <c r="U3" s="1"/>
      <c r="V3" s="1"/>
      <c r="W3" s="1"/>
      <c r="X3" s="1"/>
      <c r="Y3" s="1"/>
      <c r="Z3" s="1"/>
    </row>
    <row r="4" spans="1:26" ht="14.25" customHeight="1">
      <c r="A4" s="1"/>
      <c r="B4" s="1"/>
      <c r="C4" s="1"/>
      <c r="D4" s="1"/>
      <c r="E4" s="1"/>
      <c r="F4" s="1"/>
      <c r="G4" s="1"/>
      <c r="H4" s="1"/>
      <c r="I4" s="1"/>
      <c r="J4" s="1"/>
      <c r="K4" s="1"/>
      <c r="L4" s="1"/>
      <c r="M4" s="1"/>
      <c r="N4" s="1"/>
      <c r="O4" s="1"/>
      <c r="P4" s="1"/>
      <c r="Q4" s="1"/>
      <c r="R4" s="1"/>
      <c r="S4" s="1"/>
      <c r="T4" s="1"/>
      <c r="U4" s="1"/>
      <c r="V4" s="1"/>
      <c r="W4" s="1"/>
      <c r="X4" s="1"/>
      <c r="Y4" s="1"/>
      <c r="Z4" s="1"/>
    </row>
    <row r="5" spans="1:26" ht="14.25" customHeight="1">
      <c r="A5" s="1"/>
      <c r="B5" s="41" t="s">
        <v>64</v>
      </c>
      <c r="C5" s="42"/>
      <c r="D5" s="43" t="str">
        <f>'Definition Categories'!A6</f>
        <v>P1 - toto</v>
      </c>
      <c r="E5" s="43" t="str">
        <f>'Definition Categories'!A7</f>
        <v>P2 -</v>
      </c>
      <c r="F5" s="43" t="str">
        <f>'Definition Categories'!A8</f>
        <v>P3 -</v>
      </c>
      <c r="G5" s="43" t="str">
        <f>'Definition Categories'!A9</f>
        <v>P4 -</v>
      </c>
      <c r="H5" s="43" t="str">
        <f>'Definition Categories'!A10</f>
        <v>P5 -</v>
      </c>
      <c r="I5" s="43" t="str">
        <f>'Definition Categories'!A11</f>
        <v>P6 -</v>
      </c>
      <c r="J5" s="43" t="str">
        <f>'Definition Categories'!A12</f>
        <v>P7 -</v>
      </c>
      <c r="K5" s="43" t="str">
        <f>'Definition Categories'!A13</f>
        <v>P8 -</v>
      </c>
      <c r="L5" s="43" t="str">
        <f>'Definition Categories'!A14</f>
        <v>P9 -</v>
      </c>
      <c r="M5" s="43" t="str">
        <f>'Definition Categories'!A15</f>
        <v>P10 -</v>
      </c>
      <c r="N5" s="44" t="s">
        <v>111</v>
      </c>
      <c r="O5" s="1"/>
      <c r="P5" s="229" t="s">
        <v>112</v>
      </c>
      <c r="Q5" s="170"/>
      <c r="R5" s="170"/>
      <c r="S5" s="170"/>
      <c r="T5" s="170"/>
      <c r="U5" s="170"/>
      <c r="V5" s="170"/>
      <c r="W5" s="170"/>
      <c r="X5" s="171"/>
      <c r="Y5" s="1"/>
      <c r="Z5" s="1"/>
    </row>
    <row r="6" spans="1:26" ht="14.25" customHeight="1">
      <c r="A6" s="203" t="s">
        <v>66</v>
      </c>
      <c r="B6" s="207" t="s">
        <v>68</v>
      </c>
      <c r="C6" s="45" t="s">
        <v>113</v>
      </c>
      <c r="D6" s="46">
        <f>SUMIFS('Cost Input'!$H$7:$H$964,'Cost Input'!$A$7:$A$964,Overview!$D$5,'Cost Input'!$B$7:$B$964,Overview!$A$6,'Cost Input'!$C$7:$C$964,Overview!$B$6)</f>
        <v>0</v>
      </c>
      <c r="E6" s="46">
        <f>SUMIFS('Cost Input'!$H$7:$H$964,'Cost Input'!$A$7:$A$964,Overview!$E$5,'Cost Input'!$B$7:$B$964,Overview!$A$6,'Cost Input'!$C$7:$C$964,Overview!$B$6)</f>
        <v>0</v>
      </c>
      <c r="F6" s="46">
        <f>SUMIFS('Cost Input'!$H$7:$H$964,'Cost Input'!$A$7:$A$964,Overview!$F$5,'Cost Input'!$B$7:$B$964,Overview!$A$6,'Cost Input'!$C$7:$C$964,Overview!$B$6)</f>
        <v>0</v>
      </c>
      <c r="G6" s="46">
        <f>SUMIFS('Cost Input'!$H$7:$H$964,'Cost Input'!$A$7:$A$964,Overview!$G$5,'Cost Input'!$B$7:$B$964,Overview!$A$6,'Cost Input'!$C$7:$C$964,Overview!$B$6)</f>
        <v>0</v>
      </c>
      <c r="H6" s="46">
        <f>SUMIFS('Cost Input'!$H$7:$H$964,'Cost Input'!$A$7:$A$964,Overview!$H$5,'Cost Input'!$B$7:$B$964,Overview!$A$6,'Cost Input'!$C$7:$C$964,Overview!$B$6)</f>
        <v>0</v>
      </c>
      <c r="I6" s="46">
        <f>SUMIFS('Cost Input'!$H$7:$H$964,'Cost Input'!$A$7:$A$964,Overview!$I$5,'Cost Input'!$B$7:$B$964,Overview!$A$6,'Cost Input'!$C$7:$C$964,Overview!$B$6)</f>
        <v>0</v>
      </c>
      <c r="J6" s="46">
        <f>SUMIFS('Cost Input'!$H$7:$H$964,'Cost Input'!$A$7:$A$964,Overview!$J$5,'Cost Input'!$B$7:$B$964,Overview!$A$6,'Cost Input'!$C$7:$C$964,Overview!$B$6)</f>
        <v>0</v>
      </c>
      <c r="K6" s="46">
        <f>SUMIFS('Cost Input'!$H$7:$H$964,'Cost Input'!$A$7:$A$964,Overview!$K$5,'Cost Input'!$B$7:$B$964,Overview!$A$6,'Cost Input'!$C$7:$C$964,Overview!$B$6)</f>
        <v>0</v>
      </c>
      <c r="L6" s="46">
        <f>SUMIFS('Cost Input'!$H$7:$H$964,'Cost Input'!$A$7:$A$964,Overview!$L$5,'Cost Input'!$B$7:$B$964,Overview!$A$6,'Cost Input'!$C$7:$C$964,Overview!$B$6)</f>
        <v>0</v>
      </c>
      <c r="M6" s="46">
        <f>SUMIFS('Cost Input'!$H$7:$H$964,'Cost Input'!$A$7:$A$964,Overview!$M$5,'Cost Input'!$B$7:$B$964,Overview!$A$6,'Cost Input'!$C$7:$C$964,Overview!$B$6)</f>
        <v>0</v>
      </c>
      <c r="N6" s="47">
        <f t="shared" ref="N6:N18" si="0">SUM(D6:M6)</f>
        <v>0</v>
      </c>
      <c r="O6" s="1"/>
      <c r="P6" s="230" t="s">
        <v>114</v>
      </c>
      <c r="Q6" s="231"/>
      <c r="R6" s="231"/>
      <c r="S6" s="231"/>
      <c r="T6" s="231"/>
      <c r="U6" s="231"/>
      <c r="V6" s="231"/>
      <c r="W6" s="231"/>
      <c r="X6" s="232"/>
      <c r="Y6" s="1"/>
      <c r="Z6" s="1"/>
    </row>
    <row r="7" spans="1:26" ht="14.25" customHeight="1">
      <c r="A7" s="201"/>
      <c r="B7" s="205"/>
      <c r="C7" s="48" t="s">
        <v>115</v>
      </c>
      <c r="D7" s="49">
        <f>SUMIFS('Cost Input'!$J$7:$J$964,'Cost Input'!$A$7:$A$964,Overview!$D$5,'Cost Input'!$B$7:$B$964,Overview!$A$6,'Cost Input'!$C$7:$C$964,Overview!$B$6)</f>
        <v>0</v>
      </c>
      <c r="E7" s="49">
        <f>SUMIFS('Cost Input'!$J$7:$J$964,'Cost Input'!$A$7:$A$964,Overview!$E$5,'Cost Input'!$B$7:$B$964,Overview!$A$6,'Cost Input'!$C$7:$C$964,Overview!$B$6)</f>
        <v>0</v>
      </c>
      <c r="F7" s="49">
        <f>SUMIFS('Cost Input'!$J$7:$J$964,'Cost Input'!$A$7:$A$964,Overview!$F$5,'Cost Input'!$B$7:$B$964,Overview!$A$6,'Cost Input'!$C$7:$C$964,Overview!$B$6)</f>
        <v>0</v>
      </c>
      <c r="G7" s="49">
        <f>SUMIFS('Cost Input'!$J$7:$J$964,'Cost Input'!$A$7:$A$964,Overview!$G$5,'Cost Input'!$B$7:$B$964,Overview!$A$6,'Cost Input'!$C$7:$C$964,Overview!$B$6)</f>
        <v>0</v>
      </c>
      <c r="H7" s="49">
        <f>SUMIFS('Cost Input'!$J$7:$J$964,'Cost Input'!$A$7:$A$964,Overview!$H$5,'Cost Input'!$B$7:$B$964,Overview!$A$6,'Cost Input'!$C$7:$C$964,Overview!$B$6)</f>
        <v>0</v>
      </c>
      <c r="I7" s="49">
        <f>SUMIFS('Cost Input'!$J$7:$J$964,'Cost Input'!$A$7:$A$964,Overview!$I$5,'Cost Input'!$B$7:$B$964,Overview!$A$6,'Cost Input'!$C$7:$C$964,Overview!$B$6)</f>
        <v>0</v>
      </c>
      <c r="J7" s="49">
        <f>SUMIFS('Cost Input'!$J$7:$J$964,'Cost Input'!$A$7:$A$964,Overview!$J$5,'Cost Input'!$B$7:$B$964,Overview!$A$6,'Cost Input'!$C$7:$C$964,Overview!$B$6)</f>
        <v>0</v>
      </c>
      <c r="K7" s="49">
        <f>SUMIFS('Cost Input'!$J$7:$J$964,'Cost Input'!$A$7:$A$964,Overview!$K$5,'Cost Input'!$B$7:$B$964,Overview!$A$6,'Cost Input'!$C$7:$C$964,Overview!$B$6)</f>
        <v>0</v>
      </c>
      <c r="L7" s="49">
        <f>SUMIFS('Cost Input'!$J$7:$J$964,'Cost Input'!$A$7:$A$964,Overview!$L$5,'Cost Input'!$B$7:$B$964,Overview!$A$6,'Cost Input'!$C$7:$C$964,Overview!$B$6)</f>
        <v>0</v>
      </c>
      <c r="M7" s="49">
        <f>SUMIFS('Cost Input'!$J$7:$J$964,'Cost Input'!$A$7:$A$964,Overview!$M$5,'Cost Input'!$B$7:$B$964,Overview!$A$6,'Cost Input'!$C$7:$C$964,Overview!$B$6)</f>
        <v>0</v>
      </c>
      <c r="N7" s="50">
        <f t="shared" si="0"/>
        <v>0</v>
      </c>
      <c r="O7" s="1"/>
      <c r="P7" s="233" t="s">
        <v>116</v>
      </c>
      <c r="Q7" s="234"/>
      <c r="R7" s="234"/>
      <c r="S7" s="234"/>
      <c r="T7" s="234"/>
      <c r="U7" s="234"/>
      <c r="V7" s="234"/>
      <c r="W7" s="234"/>
      <c r="X7" s="235"/>
      <c r="Y7" s="1"/>
      <c r="Z7" s="1"/>
    </row>
    <row r="8" spans="1:26" ht="14.25" customHeight="1">
      <c r="A8" s="201"/>
      <c r="B8" s="208"/>
      <c r="C8" s="51" t="s">
        <v>117</v>
      </c>
      <c r="D8" s="52">
        <f>SUMIFS('Cost Input'!$L$7:$L$964,'Cost Input'!$A$7:$A$964,Overview!$D$5,'Cost Input'!$B$7:$B$964,Overview!$A$6,'Cost Input'!$C$7:$C$964,Overview!$B$6)</f>
        <v>0</v>
      </c>
      <c r="E8" s="52">
        <f>SUMIFS('Cost Input'!$L$7:$L$964,'Cost Input'!$A$7:$A$964,Overview!$E$5,'Cost Input'!$B$7:$B$964,Overview!$A$6,'Cost Input'!$C$7:$C$964,Overview!$B$6)</f>
        <v>0</v>
      </c>
      <c r="F8" s="52">
        <f>SUMIFS('Cost Input'!$L$7:$L$964,'Cost Input'!$A$7:$A$964,Overview!$F$5,'Cost Input'!$B$7:$B$964,Overview!$A$6,'Cost Input'!$C$7:$C$964,Overview!$B$6)</f>
        <v>0</v>
      </c>
      <c r="G8" s="52">
        <f>SUMIFS('Cost Input'!$L$7:$L$964,'Cost Input'!$A$7:$A$964,Overview!$G$5,'Cost Input'!$B$7:$B$964,Overview!$A$6,'Cost Input'!$C$7:$C$964,Overview!$B$6)</f>
        <v>0</v>
      </c>
      <c r="H8" s="52">
        <f>SUMIFS('Cost Input'!$L$7:$L$964,'Cost Input'!$A$7:$A$964,Overview!$H$5,'Cost Input'!$B$7:$B$964,Overview!$A$6,'Cost Input'!$C$7:$C$964,Overview!$B$6)</f>
        <v>0</v>
      </c>
      <c r="I8" s="52">
        <f>SUMIFS('Cost Input'!$L$7:$L$964,'Cost Input'!$A$7:$A$964,Overview!$I$5,'Cost Input'!$B$7:$B$964,Overview!$A$6,'Cost Input'!$C$7:$C$964,Overview!$B$6)</f>
        <v>0</v>
      </c>
      <c r="J8" s="52">
        <f>SUMIFS('Cost Input'!$L$7:$L$964,'Cost Input'!$A$7:$A$964,Overview!$J$5,'Cost Input'!$B$7:$B$964,Overview!$A$6,'Cost Input'!$C$7:$C$964,Overview!$B$6)</f>
        <v>0</v>
      </c>
      <c r="K8" s="52">
        <f>SUMIFS('Cost Input'!$L$7:$L$964,'Cost Input'!$A$7:$A$964,Overview!$K$5,'Cost Input'!$B$7:$B$964,Overview!$A$6,'Cost Input'!$C$7:$C$964,Overview!$B$6)</f>
        <v>0</v>
      </c>
      <c r="L8" s="52">
        <f>SUMIFS('Cost Input'!$L$7:$L$964,'Cost Input'!$A$7:$A$964,Overview!$L$5,'Cost Input'!$B$7:$B$964,Overview!$A$6,'Cost Input'!$C$7:$C$964,Overview!$B$6)</f>
        <v>0</v>
      </c>
      <c r="M8" s="52">
        <f>SUMIFS('Cost Input'!$L$7:$L$964,'Cost Input'!$A$7:$A$964,Overview!$M$5,'Cost Input'!$B$7:$B$964,Overview!$A$6,'Cost Input'!$C$7:$C$964,Overview!$B$6)</f>
        <v>0</v>
      </c>
      <c r="N8" s="53">
        <f t="shared" si="0"/>
        <v>0</v>
      </c>
      <c r="O8" s="1"/>
      <c r="P8" s="236"/>
      <c r="Q8" s="237"/>
      <c r="R8" s="237"/>
      <c r="S8" s="237"/>
      <c r="T8" s="237"/>
      <c r="U8" s="237"/>
      <c r="V8" s="237"/>
      <c r="W8" s="237"/>
      <c r="X8" s="238"/>
      <c r="Y8" s="1"/>
      <c r="Z8" s="1"/>
    </row>
    <row r="9" spans="1:26" ht="14.25" customHeight="1">
      <c r="A9" s="201"/>
      <c r="B9" s="209" t="s">
        <v>72</v>
      </c>
      <c r="C9" s="54" t="s">
        <v>113</v>
      </c>
      <c r="D9" s="55">
        <f>SUMIFS('Cost Input'!$H$7:$H$964,'Cost Input'!$A$7:$A$964,Overview!$D$5,'Cost Input'!$B$7:$B$964,Overview!$A$6,'Cost Input'!$C$7:$C$964,Overview!$B$9)</f>
        <v>0</v>
      </c>
      <c r="E9" s="55">
        <f>SUMIFS('Cost Input'!$H$7:$H$964,'Cost Input'!$A$7:$A$964,Overview!$E$5,'Cost Input'!$B$7:$B$964,Overview!$A$6,'Cost Input'!$C$7:$C$964,$B$9)</f>
        <v>0</v>
      </c>
      <c r="F9" s="55">
        <f>SUMIFS('Cost Input'!$H$7:$H$964,'Cost Input'!$A$7:$A$964,Overview!$F$5,'Cost Input'!$B$7:$B$964,Overview!$A$6,'Cost Input'!$C$7:$C$964,Overview!$B$9)</f>
        <v>0</v>
      </c>
      <c r="G9" s="55">
        <f>SUMIFS('Cost Input'!$H$7:$H$964,'Cost Input'!$A$7:$A$964,Overview!$G$5,'Cost Input'!$B$7:$B$964,Overview!$A$6,'Cost Input'!$C$7:$C$964,Overview!$B$9)</f>
        <v>0</v>
      </c>
      <c r="H9" s="55">
        <f>SUMIFS('Cost Input'!$H$7:$H$964,'Cost Input'!$A$7:$A$964,Overview!$H$5,'Cost Input'!$B$7:$B$964,Overview!$A$6,'Cost Input'!$C$7:$C$964,Overview!$B$9)</f>
        <v>0</v>
      </c>
      <c r="I9" s="55">
        <f>SUMIFS('Cost Input'!$H$7:$H$964,'Cost Input'!$A$7:$A$964,Overview!$I$5,'Cost Input'!$B$7:$B$964,Overview!$A$6,'Cost Input'!$C$7:$C$964,Overview!$B$9)</f>
        <v>0</v>
      </c>
      <c r="J9" s="55">
        <f>SUMIFS('Cost Input'!$H$7:$H$964,'Cost Input'!$A$7:$A$964,Overview!$J$5,'Cost Input'!$B$7:$B$964,Overview!$A$6,'Cost Input'!$C$7:$C$964,Overview!$B$9)</f>
        <v>0</v>
      </c>
      <c r="K9" s="55">
        <f>SUMIFS('Cost Input'!$H$7:$H$964,'Cost Input'!$A$7:$A$964,Overview!$K$5,'Cost Input'!$B$7:$B$964,Overview!$A$6,'Cost Input'!$C$7:$C$964,Overview!$B$9)</f>
        <v>0</v>
      </c>
      <c r="L9" s="55">
        <f>SUMIFS('Cost Input'!$H$7:$H$964,'Cost Input'!$A$7:$A$964,Overview!$L$5,'Cost Input'!$B$7:$B$964,Overview!$A$6,'Cost Input'!$C$7:$C$964,Overview!$B$9)</f>
        <v>0</v>
      </c>
      <c r="M9" s="55">
        <f>SUMIFS('Cost Input'!$H$7:$H$964,'Cost Input'!$A$7:$A$964,Overview!$M$5,'Cost Input'!$B$7:$B$964,Overview!$A$6,'Cost Input'!$C$7:$C$964,Overview!$B$9)</f>
        <v>0</v>
      </c>
      <c r="N9" s="56">
        <f t="shared" si="0"/>
        <v>0</v>
      </c>
      <c r="O9" s="1"/>
      <c r="P9" s="239" t="s">
        <v>118</v>
      </c>
      <c r="Q9" s="240"/>
      <c r="R9" s="240"/>
      <c r="S9" s="240"/>
      <c r="T9" s="240"/>
      <c r="U9" s="240"/>
      <c r="V9" s="240"/>
      <c r="W9" s="240"/>
      <c r="X9" s="241"/>
      <c r="Y9" s="1"/>
      <c r="Z9" s="1"/>
    </row>
    <row r="10" spans="1:26" ht="15" customHeight="1">
      <c r="A10" s="201"/>
      <c r="B10" s="205"/>
      <c r="C10" s="48" t="s">
        <v>115</v>
      </c>
      <c r="D10" s="49">
        <f>SUMIFS('Cost Input'!$J$7:$J$964,'Cost Input'!$A$7:$A$964,Overview!$D$5,'Cost Input'!$B$7:$B$964,Overview!$A$6,'Cost Input'!$C$7:$C$964,Overview!$B$9)</f>
        <v>0</v>
      </c>
      <c r="E10" s="49">
        <f>SUMIFS('Cost Input'!$J$7:$J$964,'Cost Input'!$A$7:$A$964,Overview!$E$5,'Cost Input'!$B$7:$B$964,Overview!$A$6,'Cost Input'!$C$7:$C$964,$B$9)</f>
        <v>0</v>
      </c>
      <c r="F10" s="49">
        <f>SUMIFS('Cost Input'!$J$7:$J$964,'Cost Input'!$A$7:$A$964,Overview!$F$5,'Cost Input'!$B$7:$B$964,Overview!$A$6,'Cost Input'!$C$7:$C$964,Overview!$B$9)</f>
        <v>0</v>
      </c>
      <c r="G10" s="49">
        <f>SUMIFS('Cost Input'!$J$7:$J$964,'Cost Input'!$A$7:$A$964,Overview!$G$5,'Cost Input'!$B$7:$B$964,Overview!$A$6,'Cost Input'!$C$7:$C$964,Overview!$B$9)</f>
        <v>0</v>
      </c>
      <c r="H10" s="49">
        <f>SUMIFS('Cost Input'!$J$7:$J$964,'Cost Input'!$A$7:$A$964,Overview!$H$5,'Cost Input'!$B$7:$B$964,Overview!$A$6,'Cost Input'!$C$7:$C$964,Overview!$B$9)</f>
        <v>0</v>
      </c>
      <c r="I10" s="49">
        <f>SUMIFS('Cost Input'!$J$7:$J$964,'Cost Input'!$A$7:$A$964,Overview!$I$5,'Cost Input'!$B$7:$B$964,Overview!$A$6,'Cost Input'!$C$7:$C$964,Overview!$B$9)</f>
        <v>0</v>
      </c>
      <c r="J10" s="49">
        <f>SUMIFS('Cost Input'!$J$7:$J$964,'Cost Input'!$A$7:$A$964,Overview!$J$5,'Cost Input'!$B$7:$B$964,Overview!$A$6,'Cost Input'!$C$7:$C$964,Overview!$B$9)</f>
        <v>0</v>
      </c>
      <c r="K10" s="49">
        <f>SUMIFS('Cost Input'!$J$7:$J$964,'Cost Input'!$A$7:$A$964,Overview!$K$5,'Cost Input'!$B$7:$B$964,Overview!$A$6,'Cost Input'!$C$7:$C$964,Overview!$B$9)</f>
        <v>0</v>
      </c>
      <c r="L10" s="49">
        <f>SUMIFS('Cost Input'!$J$7:$J$964,'Cost Input'!$A$7:$A$964,Overview!$L$5,'Cost Input'!$B$7:$B$964,Overview!$A$6,'Cost Input'!$C$7:$C$964,Overview!$B$9)</f>
        <v>0</v>
      </c>
      <c r="M10" s="49">
        <f>SUMIFS('Cost Input'!$J$7:$J$964,'Cost Input'!$A$7:$A$964,Overview!$M$5,'Cost Input'!$B$7:$B$964,Overview!$A$6,'Cost Input'!$C$7:$C$964,Overview!$B$9)</f>
        <v>0</v>
      </c>
      <c r="N10" s="50">
        <f t="shared" si="0"/>
        <v>0</v>
      </c>
      <c r="O10" s="1"/>
      <c r="P10" s="242" t="s">
        <v>119</v>
      </c>
      <c r="Q10" s="243"/>
      <c r="R10" s="243"/>
      <c r="S10" s="243"/>
      <c r="T10" s="243"/>
      <c r="U10" s="243"/>
      <c r="V10" s="243"/>
      <c r="W10" s="243"/>
      <c r="X10" s="244"/>
      <c r="Y10" s="1"/>
      <c r="Z10" s="1"/>
    </row>
    <row r="11" spans="1:26" ht="14.25" customHeight="1">
      <c r="A11" s="201"/>
      <c r="B11" s="208"/>
      <c r="C11" s="57" t="s">
        <v>117</v>
      </c>
      <c r="D11" s="52">
        <f>SUMIFS('Cost Input'!$L$7:$L$964,'Cost Input'!$A$7:$A$964,Overview!$D$5,'Cost Input'!$B$7:$B$964,Overview!$A$6,'Cost Input'!$C$7:$C$964,Overview!$B$9)</f>
        <v>0</v>
      </c>
      <c r="E11" s="52">
        <f>SUMIFS('Cost Input'!$L$7:$L$964,'Cost Input'!$A$7:$A$964,Overview!$E$5,'Cost Input'!$B$7:$B$964,Overview!$A$6,'Cost Input'!$C$7:$C$964,Overview!$B$9)</f>
        <v>0</v>
      </c>
      <c r="F11" s="52">
        <f>SUMIFS('Cost Input'!$L$7:$L$964,'Cost Input'!$A$7:$A$964,Overview!$F$5,'Cost Input'!$B$7:$B$964,Overview!$A$6,'Cost Input'!$C$7:$C$964,Overview!$B$9)</f>
        <v>0</v>
      </c>
      <c r="G11" s="52">
        <f>SUMIFS('Cost Input'!$L$7:$L$964,'Cost Input'!$A$7:$A$964,Overview!$G$5,'Cost Input'!$B$7:$B$964,Overview!$A$6,'Cost Input'!$C$7:$C$964,Overview!$B$9)</f>
        <v>0</v>
      </c>
      <c r="H11" s="52">
        <f>SUMIFS('Cost Input'!$L$7:$L$964,'Cost Input'!$A$7:$A$964,Overview!$H$5,'Cost Input'!$B$7:$B$964,Overview!$A$6,'Cost Input'!$C$7:$C$964,Overview!$B$9)</f>
        <v>0</v>
      </c>
      <c r="I11" s="52">
        <f>SUMIFS('Cost Input'!$L$7:$L$964,'Cost Input'!$A$7:$A$964,Overview!$I$5,'Cost Input'!$B$7:$B$964,Overview!$A$6,'Cost Input'!$C$7:$C$964,Overview!$B$9)</f>
        <v>0</v>
      </c>
      <c r="J11" s="52">
        <f>SUMIFS('Cost Input'!$L$7:$L$964,'Cost Input'!$A$7:$A$964,Overview!$J$5,'Cost Input'!$B$7:$B$964,Overview!$A$6,'Cost Input'!$C$7:$C$964,Overview!$B$9)</f>
        <v>0</v>
      </c>
      <c r="K11" s="52">
        <f>SUMIFS('Cost Input'!$L$7:$L$964,'Cost Input'!$A$7:$A$964,Overview!$K$5,'Cost Input'!$B$7:$B$964,Overview!$A$6,'Cost Input'!$C$7:$C$964,Overview!$B$9)</f>
        <v>0</v>
      </c>
      <c r="L11" s="52">
        <f>SUMIFS('Cost Input'!$L$7:$L$964,'Cost Input'!$A$7:$A$964,Overview!$L$5,'Cost Input'!$B$7:$B$964,Overview!$A$6,'Cost Input'!$C$7:$C$964,Overview!$B$9)</f>
        <v>0</v>
      </c>
      <c r="M11" s="52">
        <f>SUMIFS('Cost Input'!$L$7:$L$964,'Cost Input'!$A$7:$A$964,Overview!$M$5,'Cost Input'!$B$7:$B$964,Overview!$A$6,'Cost Input'!$C$7:$C$964,Overview!$B$9)</f>
        <v>0</v>
      </c>
      <c r="N11" s="53">
        <f t="shared" si="0"/>
        <v>0</v>
      </c>
      <c r="O11" s="1"/>
      <c r="P11" s="245"/>
      <c r="Q11" s="246"/>
      <c r="R11" s="246"/>
      <c r="S11" s="246"/>
      <c r="T11" s="246"/>
      <c r="U11" s="246"/>
      <c r="V11" s="246"/>
      <c r="W11" s="246"/>
      <c r="X11" s="247"/>
      <c r="Y11" s="1"/>
      <c r="Z11" s="1"/>
    </row>
    <row r="12" spans="1:26" ht="14.25" customHeight="1">
      <c r="A12" s="201"/>
      <c r="B12" s="209" t="s">
        <v>76</v>
      </c>
      <c r="C12" s="54" t="s">
        <v>113</v>
      </c>
      <c r="D12" s="55">
        <f>SUMIFS('Cost Input'!$H$7:$H$964,'Cost Input'!$A$7:$A$964,Overview!$D$5,'Cost Input'!$B$7:$B$964,Overview!$A$6,'Cost Input'!$C$7:$C$964,Overview!$B$12)</f>
        <v>0</v>
      </c>
      <c r="E12" s="55">
        <f>SUMIFS('Cost Input'!$H$7:$H$964,'Cost Input'!$A$7:$A$964,Overview!$E$5,'Cost Input'!$B$7:$B$964,Overview!$A$6,'Cost Input'!$C$7:$C$964,$B$12)</f>
        <v>0</v>
      </c>
      <c r="F12" s="55">
        <f>SUMIFS('Cost Input'!$H$7:$H$964,'Cost Input'!$A$7:$A$964,Overview!$F$5,'Cost Input'!$B$7:$B$964,Overview!$A$6,'Cost Input'!$C$7:$C$964,Overview!$B$12)</f>
        <v>0</v>
      </c>
      <c r="G12" s="55">
        <f>SUMIFS('Cost Input'!$H$7:$H$964,'Cost Input'!$A$7:$A$964,Overview!$G$5,'Cost Input'!$B$7:$B$964,Overview!$A$6,'Cost Input'!$C$7:$C$964,Overview!$B$12)</f>
        <v>0</v>
      </c>
      <c r="H12" s="55">
        <f>SUMIFS('Cost Input'!$H$7:$H$964,'Cost Input'!$A$7:$A$964,Overview!$H$5,'Cost Input'!$B$7:$B$964,Overview!$A$6,'Cost Input'!$C$7:$C$964,Overview!$B$12)</f>
        <v>0</v>
      </c>
      <c r="I12" s="55">
        <f>SUMIFS('Cost Input'!$H$7:$H$964,'Cost Input'!$A$7:$A$964,Overview!$I$5,'Cost Input'!$B$7:$B$964,Overview!$A$6,'Cost Input'!$C$7:$C$964,Overview!$B$12)</f>
        <v>0</v>
      </c>
      <c r="J12" s="55">
        <f>SUMIFS('Cost Input'!$H$7:$H$964,'Cost Input'!$A$7:$A$964,Overview!$J$5,'Cost Input'!$B$7:$B$964,Overview!$A$6,'Cost Input'!$C$7:$C$964,Overview!$B$12)</f>
        <v>0</v>
      </c>
      <c r="K12" s="55">
        <f>SUMIFS('Cost Input'!$H$7:$H$964,'Cost Input'!$A$7:$A$964,Overview!$K$5,'Cost Input'!$B$7:$B$964,Overview!$A$6,'Cost Input'!$C$7:$C$964,Overview!$B$12)</f>
        <v>0</v>
      </c>
      <c r="L12" s="55">
        <f>SUMIFS('Cost Input'!$H$7:$H$964,'Cost Input'!$A$7:$A$964,Overview!$L$5,'Cost Input'!$B$7:$B$964,Overview!$A$6,'Cost Input'!$C$7:$C$964,Overview!$B$12)</f>
        <v>0</v>
      </c>
      <c r="M12" s="55">
        <f>SUMIFS('Cost Input'!$H$7:$H$964,'Cost Input'!$A$7:$A$964,Overview!$M$5,'Cost Input'!$B$7:$B$964,Overview!$A$6,'Cost Input'!$C$7:$C$964,Overview!$B$12)</f>
        <v>0</v>
      </c>
      <c r="N12" s="56">
        <f t="shared" si="0"/>
        <v>0</v>
      </c>
      <c r="O12" s="1"/>
      <c r="P12" s="245"/>
      <c r="Q12" s="246"/>
      <c r="R12" s="246"/>
      <c r="S12" s="246"/>
      <c r="T12" s="246"/>
      <c r="U12" s="246"/>
      <c r="V12" s="246"/>
      <c r="W12" s="246"/>
      <c r="X12" s="247"/>
      <c r="Y12" s="1"/>
      <c r="Z12" s="1"/>
    </row>
    <row r="13" spans="1:26" ht="14.25" customHeight="1">
      <c r="A13" s="201"/>
      <c r="B13" s="205"/>
      <c r="C13" s="48" t="s">
        <v>115</v>
      </c>
      <c r="D13" s="49">
        <f>SUMIFS('Cost Input'!$J$7:$J$964,'Cost Input'!$A$7:$A$964,Overview!$D$5,'Cost Input'!$B$7:$B$964,Overview!$A$6,'Cost Input'!$C$7:$C$964,Overview!$B$12)</f>
        <v>0</v>
      </c>
      <c r="E13" s="49">
        <f>SUMIFS('Cost Input'!$J$7:$J$964,'Cost Input'!$A$7:$A$964,Overview!$E$5,'Cost Input'!$B$7:$B$964,Overview!$A$6,'Cost Input'!$C$7:$C$964,$B$12)</f>
        <v>0</v>
      </c>
      <c r="F13" s="49">
        <f>SUMIFS('Cost Input'!$J$7:$J$964,'Cost Input'!$A$7:$A$964,Overview!$F$5,'Cost Input'!$B$7:$B$964,Overview!$A$6,'Cost Input'!$C$7:$C$964,Overview!$B$12)</f>
        <v>0</v>
      </c>
      <c r="G13" s="49">
        <f>SUMIFS('Cost Input'!$J$7:$J$964,'Cost Input'!$A$7:$A$964,Overview!$G$5,'Cost Input'!$B$7:$B$964,Overview!$A$6,'Cost Input'!$C$7:$C$964,Overview!$B$12)</f>
        <v>0</v>
      </c>
      <c r="H13" s="49">
        <f>SUMIFS('Cost Input'!$J$7:$J$964,'Cost Input'!$A$7:$A$964,Overview!$H$5,'Cost Input'!$B$7:$B$964,Overview!$A$6,'Cost Input'!$C$7:$C$964,Overview!$B$12)</f>
        <v>0</v>
      </c>
      <c r="I13" s="49">
        <f>SUMIFS('Cost Input'!$J$7:$J$964,'Cost Input'!$A$7:$A$964,Overview!$I$5,'Cost Input'!$B$7:$B$964,Overview!$A$6,'Cost Input'!$C$7:$C$964,Overview!$B$12)</f>
        <v>0</v>
      </c>
      <c r="J13" s="49">
        <f>SUMIFS('Cost Input'!$J$7:$J$964,'Cost Input'!$A$7:$A$964,Overview!$J$5,'Cost Input'!$B$7:$B$964,Overview!$A$6,'Cost Input'!$C$7:$C$964,Overview!$B$12)</f>
        <v>0</v>
      </c>
      <c r="K13" s="49">
        <f>SUMIFS('Cost Input'!$J$7:$J$964,'Cost Input'!$A$7:$A$964,Overview!$K$5,'Cost Input'!$B$7:$B$964,Overview!$A$6,'Cost Input'!$C$7:$C$964,Overview!$B$12)</f>
        <v>0</v>
      </c>
      <c r="L13" s="49">
        <f>SUMIFS('Cost Input'!$J$7:$J$964,'Cost Input'!$A$7:$A$964,Overview!$L$5,'Cost Input'!$B$7:$B$964,Overview!$A$6,'Cost Input'!$C$7:$C$964,Overview!$B$12)</f>
        <v>0</v>
      </c>
      <c r="M13" s="49">
        <f>SUMIFS('Cost Input'!$J$7:$J$964,'Cost Input'!$A$7:$A$964,Overview!$M$5,'Cost Input'!$B$7:$B$964,Overview!$A$6,'Cost Input'!$C$7:$C$964,Overview!$B$12)</f>
        <v>0</v>
      </c>
      <c r="N13" s="50">
        <f t="shared" si="0"/>
        <v>0</v>
      </c>
      <c r="O13" s="1"/>
      <c r="P13" s="245"/>
      <c r="Q13" s="246"/>
      <c r="R13" s="246"/>
      <c r="S13" s="246"/>
      <c r="T13" s="246"/>
      <c r="U13" s="246"/>
      <c r="V13" s="246"/>
      <c r="W13" s="246"/>
      <c r="X13" s="247"/>
      <c r="Y13" s="1"/>
      <c r="Z13" s="1"/>
    </row>
    <row r="14" spans="1:26" ht="14.25" customHeight="1">
      <c r="A14" s="201"/>
      <c r="B14" s="208"/>
      <c r="C14" s="51" t="s">
        <v>117</v>
      </c>
      <c r="D14" s="52">
        <f>SUMIFS('Cost Input'!$L$7:$L$964,'Cost Input'!$A$7:$A$964,Overview!$D$5,'Cost Input'!$B$7:$B$964,Overview!$A$6,'Cost Input'!$C$7:$C$964,Overview!$B$12)</f>
        <v>0</v>
      </c>
      <c r="E14" s="52">
        <f>SUMIFS('Cost Input'!$L$7:$L$964,'Cost Input'!$A$7:$A$964,Overview!$E$5,'Cost Input'!$B$7:$B$964,Overview!$A$6,'Cost Input'!$C$7:$C$964,Overview!$B$12)</f>
        <v>0</v>
      </c>
      <c r="F14" s="52">
        <f>SUMIFS('Cost Input'!$L$7:$L$964,'Cost Input'!$A$7:$A$964,Overview!$F$5,'Cost Input'!$B$7:$B$964,Overview!$A$6,'Cost Input'!$C$7:$C$964,Overview!$B$12)</f>
        <v>0</v>
      </c>
      <c r="G14" s="52">
        <f>SUMIFS('Cost Input'!$L$7:$L$964,'Cost Input'!$A$7:$A$964,Overview!$G$5,'Cost Input'!$B$7:$B$964,Overview!$A$6,'Cost Input'!$C$7:$C$964,Overview!$B$12)</f>
        <v>0</v>
      </c>
      <c r="H14" s="52">
        <f>SUMIFS('Cost Input'!$L$7:$L$964,'Cost Input'!$A$7:$A$964,Overview!$H$5,'Cost Input'!$B$7:$B$964,Overview!$A$6,'Cost Input'!$C$7:$C$964,Overview!$B$12)</f>
        <v>0</v>
      </c>
      <c r="I14" s="52">
        <f>SUMIFS('Cost Input'!$L$7:$L$964,'Cost Input'!$A$7:$A$964,Overview!$I$5,'Cost Input'!$B$7:$B$964,Overview!$A$6,'Cost Input'!$C$7:$C$964,Overview!$B$12)</f>
        <v>0</v>
      </c>
      <c r="J14" s="52">
        <f>SUMIFS('Cost Input'!$L$7:$L$964,'Cost Input'!$A$7:$A$964,Overview!$J$5,'Cost Input'!$B$7:$B$964,Overview!$A$6,'Cost Input'!$C$7:$C$964,Overview!$B$12)</f>
        <v>0</v>
      </c>
      <c r="K14" s="52">
        <f>SUMIFS('Cost Input'!$L$7:$L$964,'Cost Input'!$A$7:$A$964,Overview!$K$5,'Cost Input'!$B$7:$B$964,Overview!$A$6,'Cost Input'!$C$7:$C$964,Overview!$B$12)</f>
        <v>0</v>
      </c>
      <c r="L14" s="52">
        <f>SUMIFS('Cost Input'!$L$7:$L$964,'Cost Input'!$A$7:$A$964,Overview!$L$5,'Cost Input'!$B$7:$B$964,Overview!$A$6,'Cost Input'!$C$7:$C$964,Overview!$B$12)</f>
        <v>0</v>
      </c>
      <c r="M14" s="52">
        <f>SUMIFS('Cost Input'!$L$7:$L$964,'Cost Input'!$A$7:$A$964,Overview!$M$5,'Cost Input'!$B$7:$B$964,Overview!$A$6,'Cost Input'!$C$7:$C$964,Overview!$B$12)</f>
        <v>0</v>
      </c>
      <c r="N14" s="53">
        <f t="shared" si="0"/>
        <v>0</v>
      </c>
      <c r="O14" s="1"/>
      <c r="P14" s="245"/>
      <c r="Q14" s="246"/>
      <c r="R14" s="246"/>
      <c r="S14" s="246"/>
      <c r="T14" s="246"/>
      <c r="U14" s="246"/>
      <c r="V14" s="246"/>
      <c r="W14" s="246"/>
      <c r="X14" s="247"/>
      <c r="Y14" s="1"/>
      <c r="Z14" s="1"/>
    </row>
    <row r="15" spans="1:26" ht="14.25" customHeight="1">
      <c r="A15" s="201"/>
      <c r="B15" s="209" t="s">
        <v>80</v>
      </c>
      <c r="C15" s="54" t="s">
        <v>113</v>
      </c>
      <c r="D15" s="55">
        <f>SUMIFS('Cost Input'!$H$7:$H$964,'Cost Input'!$A$7:$A$964,Overview!$D$5,'Cost Input'!$B$7:$B$964,Overview!$A$6,'Cost Input'!$C$7:$C$964,Overview!$B$15)</f>
        <v>0</v>
      </c>
      <c r="E15" s="55">
        <f>SUMIFS('Cost Input'!$H$7:$H$964,'Cost Input'!$A$7:$A$964,Overview!$E$5,'Cost Input'!$B$7:$B$964,Overview!$A$6,'Cost Input'!$C$7:$C$964,$B$15)</f>
        <v>0</v>
      </c>
      <c r="F15" s="55">
        <f>SUMIFS('Cost Input'!$H$7:$H$964,'Cost Input'!$A$7:$A$964,Overview!$F$5,'Cost Input'!$B$7:$B$964,Overview!$A$6,'Cost Input'!$C$7:$C$964,Overview!$B$15)</f>
        <v>0</v>
      </c>
      <c r="G15" s="55">
        <f>SUMIFS('Cost Input'!$H$7:$H$964,'Cost Input'!$A$7:$A$964,Overview!$G$5,'Cost Input'!$B$7:$B$964,Overview!$A$6,'Cost Input'!$C$7:$C$964,Overview!$B$15)</f>
        <v>0</v>
      </c>
      <c r="H15" s="55">
        <f>SUMIFS('Cost Input'!$H$7:$H$964,'Cost Input'!$A$7:$A$964,Overview!$H$5,'Cost Input'!$B$7:$B$964,Overview!$A$6,'Cost Input'!$C$7:$C$964,Overview!$B$15)</f>
        <v>0</v>
      </c>
      <c r="I15" s="55">
        <f>SUMIFS('Cost Input'!$H$7:$H$964,'Cost Input'!$A$7:$A$964,Overview!$I$5,'Cost Input'!$B$7:$B$964,Overview!$A$6,'Cost Input'!$C$7:$C$964,Overview!$B$15)</f>
        <v>0</v>
      </c>
      <c r="J15" s="55">
        <f>SUMIFS('Cost Input'!$H$7:$H$964,'Cost Input'!$A$7:$A$964,Overview!$J$5,'Cost Input'!$B$7:$B$964,Overview!$A$6,'Cost Input'!$C$7:$C$964,Overview!$B$15)</f>
        <v>0</v>
      </c>
      <c r="K15" s="55">
        <f>SUMIFS('Cost Input'!$H$7:$H$964,'Cost Input'!$A$7:$A$964,Overview!$K$5,'Cost Input'!$B$7:$B$964,Overview!$A$6,'Cost Input'!$C$7:$C$964,Overview!$B$15)</f>
        <v>0</v>
      </c>
      <c r="L15" s="55">
        <f>SUMIFS('Cost Input'!$H$7:$H$964,'Cost Input'!$A$7:$A$964,Overview!$L$5,'Cost Input'!$B$7:$B$964,Overview!$A$6,'Cost Input'!$C$7:$C$964,Overview!$B$15)</f>
        <v>0</v>
      </c>
      <c r="M15" s="55">
        <f>SUMIFS('Cost Input'!$H$7:$H$964,'Cost Input'!$A$7:$A$964,Overview!$M$5,'Cost Input'!$B$7:$B$964,Overview!$A$6,'Cost Input'!$C$7:$C$964,Overview!$B$15)</f>
        <v>0</v>
      </c>
      <c r="N15" s="56">
        <f t="shared" si="0"/>
        <v>0</v>
      </c>
      <c r="O15" s="1"/>
      <c r="P15" s="248"/>
      <c r="Q15" s="249"/>
      <c r="R15" s="249"/>
      <c r="S15" s="249"/>
      <c r="T15" s="249"/>
      <c r="U15" s="249"/>
      <c r="V15" s="249"/>
      <c r="W15" s="249"/>
      <c r="X15" s="250"/>
      <c r="Y15" s="1"/>
      <c r="Z15" s="1"/>
    </row>
    <row r="16" spans="1:26" ht="14.25" customHeight="1">
      <c r="A16" s="201"/>
      <c r="B16" s="205"/>
      <c r="C16" s="48" t="s">
        <v>115</v>
      </c>
      <c r="D16" s="49">
        <f>SUMIFS('Cost Input'!$J$7:$J$964,'Cost Input'!$A$7:$A$964,Overview!$D$5,'Cost Input'!$B$7:$B$964,Overview!$A$6,'Cost Input'!$C$7:$C$964,Overview!$B$15)</f>
        <v>0</v>
      </c>
      <c r="E16" s="49">
        <f>SUMIFS('Cost Input'!$J$7:$J$964,'Cost Input'!$A$7:$A$964,Overview!$E$5,'Cost Input'!$B$7:$B$964,Overview!$A$6,'Cost Input'!$C$7:$C$964,$B$15)</f>
        <v>0</v>
      </c>
      <c r="F16" s="49">
        <f>SUMIFS('Cost Input'!$J$7:$J$964,'Cost Input'!$A$7:$A$964,Overview!$F$5,'Cost Input'!$B$7:$B$964,Overview!$A$6,'Cost Input'!$C$7:$C$964,Overview!$B$15)</f>
        <v>0</v>
      </c>
      <c r="G16" s="49">
        <f>SUMIFS('Cost Input'!$J$7:$J$964,'Cost Input'!$A$7:$A$964,Overview!$G$5,'Cost Input'!$B$7:$B$964,Overview!$A$6,'Cost Input'!$C$7:$C$964,Overview!$B$15)</f>
        <v>0</v>
      </c>
      <c r="H16" s="49">
        <f>SUMIFS('Cost Input'!$J$7:$J$964,'Cost Input'!$A$7:$A$964,Overview!$H$5,'Cost Input'!$B$7:$B$964,Overview!$A$6,'Cost Input'!$C$7:$C$964,Overview!$B$15)</f>
        <v>0</v>
      </c>
      <c r="I16" s="49">
        <f>SUMIFS('Cost Input'!$J$7:$J$964,'Cost Input'!$A$7:$A$964,Overview!$I$5,'Cost Input'!$B$7:$B$964,Overview!$A$6,'Cost Input'!$C$7:$C$964,Overview!$B$15)</f>
        <v>0</v>
      </c>
      <c r="J16" s="49">
        <f>SUMIFS('Cost Input'!$J$7:$J$964,'Cost Input'!$A$7:$A$964,Overview!$J$5,'Cost Input'!$B$7:$B$964,Overview!$A$6,'Cost Input'!$C$7:$C$964,Overview!$B$15)</f>
        <v>0</v>
      </c>
      <c r="K16" s="49">
        <f>SUMIFS('Cost Input'!$J$7:$J$964,'Cost Input'!$A$7:$A$964,Overview!$K$5,'Cost Input'!$B$7:$B$964,Overview!$A$6,'Cost Input'!$C$7:$C$964,Overview!$B$15)</f>
        <v>0</v>
      </c>
      <c r="L16" s="49">
        <f>SUMIFS('Cost Input'!$J$7:$J$964,'Cost Input'!$A$7:$A$964,Overview!$L$5,'Cost Input'!$B$7:$B$964,Overview!$A$6,'Cost Input'!$C$7:$C$964,Overview!$B$15)</f>
        <v>0</v>
      </c>
      <c r="M16" s="49">
        <f>SUMIFS('Cost Input'!$J$7:$J$964,'Cost Input'!$A$7:$A$964,Overview!$M$5,'Cost Input'!$B$7:$B$964,Overview!$A$6,'Cost Input'!$C$7:$C$964,Overview!$B$15)</f>
        <v>0</v>
      </c>
      <c r="N16" s="50">
        <f t="shared" si="0"/>
        <v>0</v>
      </c>
      <c r="O16" s="1"/>
      <c r="P16" s="251"/>
      <c r="Q16" s="170"/>
      <c r="R16" s="170"/>
      <c r="S16" s="170"/>
      <c r="T16" s="170"/>
      <c r="U16" s="170"/>
      <c r="V16" s="170"/>
      <c r="W16" s="170"/>
      <c r="X16" s="171"/>
      <c r="Y16" s="1"/>
      <c r="Z16" s="1"/>
    </row>
    <row r="17" spans="1:26" ht="14.25" customHeight="1">
      <c r="A17" s="219"/>
      <c r="B17" s="208"/>
      <c r="C17" s="51" t="s">
        <v>117</v>
      </c>
      <c r="D17" s="52">
        <f>SUMIFS('Cost Input'!$L$7:$L$964,'Cost Input'!$A$7:$A$964,Overview!$D$5,'Cost Input'!$B$7:$B$964,Overview!$A$6,'Cost Input'!$C$7:$C$964,Overview!$B$15)</f>
        <v>0</v>
      </c>
      <c r="E17" s="52">
        <f>SUMIFS('Cost Input'!$L$7:$L$964,'Cost Input'!$A$7:$A$964,Overview!$E$5,'Cost Input'!$B$7:$B$964,Overview!$A$6,'Cost Input'!$C$7:$C$964,Overview!$B$15)</f>
        <v>0</v>
      </c>
      <c r="F17" s="52">
        <f>SUMIFS('Cost Input'!$L$7:$L$964,'Cost Input'!$A$7:$A$964,Overview!$F$5,'Cost Input'!$B$7:$B$964,Overview!$A$6,'Cost Input'!$C$7:$C$964,Overview!$B$15)</f>
        <v>0</v>
      </c>
      <c r="G17" s="52">
        <f>SUMIFS('Cost Input'!$L$7:$L$964,'Cost Input'!$A$7:$A$964,Overview!$G$5,'Cost Input'!$B$7:$B$964,Overview!$A$6,'Cost Input'!$C$7:$C$964,Overview!$B$15)</f>
        <v>0</v>
      </c>
      <c r="H17" s="52">
        <f>SUMIFS('Cost Input'!$L$7:$L$964,'Cost Input'!$A$7:$A$964,Overview!$H$5,'Cost Input'!$B$7:$B$964,Overview!$A$6,'Cost Input'!$C$7:$C$964,Overview!$B$15)</f>
        <v>0</v>
      </c>
      <c r="I17" s="52">
        <f>SUMIFS('Cost Input'!$L$7:$L$964,'Cost Input'!$A$7:$A$964,Overview!$I$5,'Cost Input'!$B$7:$B$964,Overview!$A$6,'Cost Input'!$C$7:$C$964,Overview!$B$15)</f>
        <v>0</v>
      </c>
      <c r="J17" s="52">
        <f>SUMIFS('Cost Input'!$L$7:$L$964,'Cost Input'!$A$7:$A$964,Overview!$J$5,'Cost Input'!$B$7:$B$964,Overview!$A$6,'Cost Input'!$C$7:$C$964,Overview!$B$15)</f>
        <v>0</v>
      </c>
      <c r="K17" s="52">
        <f>SUMIFS('Cost Input'!$L$7:$L$964,'Cost Input'!$A$7:$A$964,Overview!$K$5,'Cost Input'!$B$7:$B$964,Overview!$A$6,'Cost Input'!$C$7:$C$964,Overview!$B$15)</f>
        <v>0</v>
      </c>
      <c r="L17" s="52">
        <f>SUMIFS('Cost Input'!$L$7:$L$964,'Cost Input'!$A$7:$A$964,Overview!$L$5,'Cost Input'!$B$7:$B$964,Overview!$A$6,'Cost Input'!$C$7:$C$964,Overview!$B$15)</f>
        <v>0</v>
      </c>
      <c r="M17" s="52">
        <f>SUMIFS('Cost Input'!$L$7:$L$964,'Cost Input'!$A$7:$A$964,Overview!$M$5,'Cost Input'!$B$7:$B$964,Overview!$A$6,'Cost Input'!$C$7:$C$964,Overview!$B$15)</f>
        <v>0</v>
      </c>
      <c r="N17" s="53">
        <f t="shared" si="0"/>
        <v>0</v>
      </c>
      <c r="O17" s="1"/>
      <c r="P17" s="252"/>
      <c r="Q17" s="253"/>
      <c r="R17" s="253"/>
      <c r="S17" s="253"/>
      <c r="T17" s="253"/>
      <c r="U17" s="253"/>
      <c r="V17" s="253"/>
      <c r="W17" s="253"/>
      <c r="X17" s="213"/>
      <c r="Y17" s="1"/>
      <c r="Z17" s="1"/>
    </row>
    <row r="18" spans="1:26" ht="14.25" customHeight="1">
      <c r="A18" s="212" t="s">
        <v>120</v>
      </c>
      <c r="B18" s="213"/>
      <c r="C18" s="58" t="s">
        <v>113</v>
      </c>
      <c r="D18" s="59">
        <f>ROUNDUP(SUM(D6,D9,D12,D15),-3)</f>
        <v>0</v>
      </c>
      <c r="E18" s="59">
        <f t="shared" ref="D18:M18" si="1">ROUNDUP(SUM(E6,E9,E12,E15),-3)</f>
        <v>0</v>
      </c>
      <c r="F18" s="59">
        <f t="shared" si="1"/>
        <v>0</v>
      </c>
      <c r="G18" s="59">
        <f t="shared" si="1"/>
        <v>0</v>
      </c>
      <c r="H18" s="59">
        <f t="shared" si="1"/>
        <v>0</v>
      </c>
      <c r="I18" s="59">
        <f t="shared" si="1"/>
        <v>0</v>
      </c>
      <c r="J18" s="59">
        <f t="shared" si="1"/>
        <v>0</v>
      </c>
      <c r="K18" s="59">
        <f t="shared" si="1"/>
        <v>0</v>
      </c>
      <c r="L18" s="59">
        <f t="shared" si="1"/>
        <v>0</v>
      </c>
      <c r="M18" s="59">
        <f t="shared" si="1"/>
        <v>0</v>
      </c>
      <c r="N18" s="60">
        <f t="shared" si="0"/>
        <v>0</v>
      </c>
      <c r="O18" s="1"/>
      <c r="P18" s="254"/>
      <c r="Q18" s="255"/>
      <c r="R18" s="255"/>
      <c r="S18" s="255"/>
      <c r="T18" s="255"/>
      <c r="U18" s="255"/>
      <c r="V18" s="255"/>
      <c r="W18" s="255"/>
      <c r="X18" s="217"/>
      <c r="Y18" s="1"/>
      <c r="Z18" s="1"/>
    </row>
    <row r="19" spans="1:26" ht="14.25" hidden="1" customHeight="1">
      <c r="A19" s="214"/>
      <c r="B19" s="215"/>
      <c r="C19" s="61" t="s">
        <v>121</v>
      </c>
      <c r="D19" s="59">
        <f>ROUNDUP((SUMIFS('Cost Input'!$H$7:$H$964,'Cost Input'!$A$7:$A$964,Overview!D$5,'Cost Input'!$B$7:$B$964,Overview!$A$6)),-3)</f>
        <v>0</v>
      </c>
      <c r="E19" s="59">
        <f>ROUNDUP((SUMIFS('Cost Input'!$H$7:$H$964,'Cost Input'!$A$7:$A$964,Overview!E$5,'Cost Input'!$B$7:$B$964,Overview!$A$6)),-3)</f>
        <v>0</v>
      </c>
      <c r="F19" s="59">
        <f>ROUNDUP((SUMIFS('Cost Input'!$H$7:$H$964,'Cost Input'!$A$7:$A$964,Overview!F$5,'Cost Input'!$B$7:$B$964,Overview!$A$6)),-3)</f>
        <v>0</v>
      </c>
      <c r="G19" s="59">
        <f>ROUNDUP((SUMIFS('Cost Input'!$H$7:$H$964,'Cost Input'!$A$7:$A$964,Overview!G$5,'Cost Input'!$B$7:$B$964,Overview!$A$6)),-3)</f>
        <v>0</v>
      </c>
      <c r="H19" s="59">
        <f>ROUNDUP((SUMIFS('Cost Input'!$H$7:$H$964,'Cost Input'!$A$7:$A$964,Overview!H$5,'Cost Input'!$B$7:$B$964,Overview!$A$6)),-3)</f>
        <v>0</v>
      </c>
      <c r="I19" s="59">
        <f>ROUNDUP((SUMIFS('Cost Input'!$H$7:$H$964,'Cost Input'!$A$7:$A$964,Overview!I$5,'Cost Input'!$B$7:$B$964,Overview!$A$6)),-3)</f>
        <v>0</v>
      </c>
      <c r="J19" s="59">
        <f>ROUNDUP((SUMIFS('Cost Input'!$H$7:$H$964,'Cost Input'!$A$7:$A$964,Overview!J$5,'Cost Input'!$B$7:$B$964,Overview!$A$6)),-3)</f>
        <v>0</v>
      </c>
      <c r="K19" s="59">
        <f>ROUNDUP((SUMIFS('Cost Input'!$H$7:$H$964,'Cost Input'!$A$7:$A$964,Overview!K$5,'Cost Input'!$B$7:$B$964,Overview!$A$6)),-3)</f>
        <v>0</v>
      </c>
      <c r="L19" s="59">
        <f>ROUNDUP((SUMIFS('Cost Input'!$H$7:$H$964,'Cost Input'!$A$7:$A$964,Overview!L$5,'Cost Input'!$B$7:$B$964,Overview!$A$6)),-3)</f>
        <v>0</v>
      </c>
      <c r="M19" s="59">
        <f>ROUNDUP((SUMIFS('Cost Input'!$H$7:$H$964,'Cost Input'!$A$7:$A$964,Overview!M$5,'Cost Input'!$B$7:$B$964,Overview!$A$6)),-3)</f>
        <v>0</v>
      </c>
      <c r="N19" s="60"/>
      <c r="O19" s="1"/>
      <c r="P19" s="62"/>
      <c r="Q19" s="62"/>
      <c r="R19" s="62"/>
      <c r="S19" s="62"/>
      <c r="T19" s="62"/>
      <c r="U19" s="62"/>
      <c r="V19" s="62"/>
      <c r="W19" s="62"/>
      <c r="X19" s="62"/>
      <c r="Y19" s="1"/>
      <c r="Z19" s="1"/>
    </row>
    <row r="20" spans="1:26" ht="14.25" customHeight="1">
      <c r="A20" s="214"/>
      <c r="B20" s="215"/>
      <c r="C20" s="58" t="s">
        <v>115</v>
      </c>
      <c r="D20" s="59">
        <f t="shared" ref="D20:M20" si="2">ROUNDUP(SUM(D7,D10,D13,D16),-3)</f>
        <v>0</v>
      </c>
      <c r="E20" s="59">
        <f t="shared" si="2"/>
        <v>0</v>
      </c>
      <c r="F20" s="59">
        <f t="shared" si="2"/>
        <v>0</v>
      </c>
      <c r="G20" s="59">
        <f t="shared" si="2"/>
        <v>0</v>
      </c>
      <c r="H20" s="59">
        <f t="shared" si="2"/>
        <v>0</v>
      </c>
      <c r="I20" s="59">
        <f t="shared" si="2"/>
        <v>0</v>
      </c>
      <c r="J20" s="59">
        <f t="shared" si="2"/>
        <v>0</v>
      </c>
      <c r="K20" s="59">
        <f t="shared" si="2"/>
        <v>0</v>
      </c>
      <c r="L20" s="59">
        <f t="shared" si="2"/>
        <v>0</v>
      </c>
      <c r="M20" s="59">
        <f t="shared" si="2"/>
        <v>0</v>
      </c>
      <c r="N20" s="60">
        <f>SUM(D20:M20)</f>
        <v>0</v>
      </c>
      <c r="O20" s="1"/>
      <c r="P20" s="256"/>
      <c r="Q20" s="170"/>
      <c r="R20" s="170"/>
      <c r="S20" s="170"/>
      <c r="T20" s="170"/>
      <c r="U20" s="170"/>
      <c r="V20" s="170"/>
      <c r="W20" s="170"/>
      <c r="X20" s="171"/>
      <c r="Y20" s="1"/>
      <c r="Z20" s="1"/>
    </row>
    <row r="21" spans="1:26" ht="14.25" hidden="1" customHeight="1">
      <c r="A21" s="214"/>
      <c r="B21" s="215"/>
      <c r="C21" s="61" t="s">
        <v>121</v>
      </c>
      <c r="D21" s="59">
        <f>ROUNDUP((SUMIFS('Cost Input'!$J$7:$J$964,'Cost Input'!$A$7:$A$964,Overview!D$5,'Cost Input'!$B$7:$B$964,Overview!$A$6)),-3)</f>
        <v>0</v>
      </c>
      <c r="E21" s="59">
        <f>ROUNDUP((SUMIFS('Cost Input'!$J$7:$J$964,'Cost Input'!$A$7:$A$964,Overview!E$5,'Cost Input'!$B$7:$B$964,Overview!$A$6)),-3)</f>
        <v>0</v>
      </c>
      <c r="F21" s="59">
        <f>ROUNDUP((SUMIFS('Cost Input'!$J$7:$J$964,'Cost Input'!$A$7:$A$964,Overview!F$5,'Cost Input'!$B$7:$B$964,Overview!$A$6)),-3)</f>
        <v>0</v>
      </c>
      <c r="G21" s="59">
        <f>ROUNDUP((SUMIFS('Cost Input'!$J$7:$J$964,'Cost Input'!$A$7:$A$964,Overview!G$5,'Cost Input'!$B$7:$B$964,Overview!$A$6)),-3)</f>
        <v>0</v>
      </c>
      <c r="H21" s="59">
        <f>ROUNDUP((SUMIFS('Cost Input'!$J$7:$J$964,'Cost Input'!$A$7:$A$964,Overview!H$5,'Cost Input'!$B$7:$B$964,Overview!$A$6)),-3)</f>
        <v>0</v>
      </c>
      <c r="I21" s="59">
        <f>ROUNDUP((SUMIFS('Cost Input'!$J$7:$J$964,'Cost Input'!$A$7:$A$964,Overview!I$5,'Cost Input'!$B$7:$B$964,Overview!$A$6)),-3)</f>
        <v>0</v>
      </c>
      <c r="J21" s="59">
        <f>ROUNDUP((SUMIFS('Cost Input'!$J$7:$J$964,'Cost Input'!$A$7:$A$964,Overview!J$5,'Cost Input'!$B$7:$B$964,Overview!$A$6)),-3)</f>
        <v>0</v>
      </c>
      <c r="K21" s="59">
        <f>ROUNDUP((SUMIFS('Cost Input'!$J$7:$J$964,'Cost Input'!$A$7:$A$964,Overview!K$5,'Cost Input'!$B$7:$B$964,Overview!$A$6)),-3)</f>
        <v>0</v>
      </c>
      <c r="L21" s="59">
        <f>ROUNDUP((SUMIFS('Cost Input'!$J$7:$J$964,'Cost Input'!$A$7:$A$964,Overview!L$5,'Cost Input'!$B$7:$B$964,Overview!$A$6)),-3)</f>
        <v>0</v>
      </c>
      <c r="M21" s="59">
        <f>ROUNDUP((SUMIFS('Cost Input'!$J$7:$J$964,'Cost Input'!$A$7:$A$964,Overview!M$5,'Cost Input'!$B$7:$B$964,Overview!$A$6)),-3)</f>
        <v>0</v>
      </c>
      <c r="N21" s="60"/>
      <c r="O21" s="1"/>
      <c r="P21" s="63"/>
      <c r="Q21" s="63"/>
      <c r="R21" s="63"/>
      <c r="S21" s="63"/>
      <c r="T21" s="63"/>
      <c r="U21" s="63"/>
      <c r="V21" s="63"/>
      <c r="W21" s="63"/>
      <c r="X21" s="63"/>
      <c r="Y21" s="1"/>
      <c r="Z21" s="1"/>
    </row>
    <row r="22" spans="1:26" ht="14.25" customHeight="1">
      <c r="A22" s="216"/>
      <c r="B22" s="217"/>
      <c r="C22" s="58" t="s">
        <v>117</v>
      </c>
      <c r="D22" s="59">
        <f t="shared" ref="D22:M22" si="3">D18+D20</f>
        <v>0</v>
      </c>
      <c r="E22" s="59">
        <f t="shared" si="3"/>
        <v>0</v>
      </c>
      <c r="F22" s="59">
        <f t="shared" si="3"/>
        <v>0</v>
      </c>
      <c r="G22" s="59">
        <f t="shared" si="3"/>
        <v>0</v>
      </c>
      <c r="H22" s="59">
        <f t="shared" si="3"/>
        <v>0</v>
      </c>
      <c r="I22" s="59">
        <f t="shared" si="3"/>
        <v>0</v>
      </c>
      <c r="J22" s="59">
        <f t="shared" si="3"/>
        <v>0</v>
      </c>
      <c r="K22" s="59">
        <f t="shared" si="3"/>
        <v>0</v>
      </c>
      <c r="L22" s="59">
        <f t="shared" si="3"/>
        <v>0</v>
      </c>
      <c r="M22" s="59">
        <f t="shared" si="3"/>
        <v>0</v>
      </c>
      <c r="N22" s="60">
        <f>SUM(N18,N20)</f>
        <v>0</v>
      </c>
      <c r="O22" s="1"/>
      <c r="P22" s="1"/>
      <c r="Q22" s="1"/>
      <c r="R22" s="1"/>
      <c r="S22" s="1"/>
      <c r="T22" s="1"/>
      <c r="U22" s="1"/>
      <c r="V22" s="1"/>
      <c r="W22" s="1"/>
      <c r="X22" s="1"/>
      <c r="Y22" s="1"/>
      <c r="Z22" s="1"/>
    </row>
    <row r="23" spans="1:26" ht="14.25" hidden="1" customHeight="1">
      <c r="A23" s="64"/>
      <c r="B23" s="65"/>
      <c r="C23" s="61" t="s">
        <v>121</v>
      </c>
      <c r="D23" s="59">
        <f>ROUNDUP((SUMIFS('Cost Input'!$L$7:$L$964,'Cost Input'!$A$7:$A$964,Overview!D$5,'Cost Input'!$B$7:$B$964,Overview!$A$6)),-3)</f>
        <v>0</v>
      </c>
      <c r="E23" s="59">
        <f>ROUNDUP((SUMIFS('Cost Input'!$L$7:$L$964,'Cost Input'!$A$7:$A$964,Overview!E$5,'Cost Input'!$B$7:$B$964,Overview!$A$6)),-3)</f>
        <v>0</v>
      </c>
      <c r="F23" s="59">
        <f>ROUNDUP((SUMIFS('Cost Input'!$L$7:$L$964,'Cost Input'!$A$7:$A$964,Overview!F$5,'Cost Input'!$B$7:$B$964,Overview!$A$6)),-3)</f>
        <v>0</v>
      </c>
      <c r="G23" s="59">
        <f>ROUNDUP((SUMIFS('Cost Input'!$L$7:$L$964,'Cost Input'!$A$7:$A$964,Overview!G$5,'Cost Input'!$B$7:$B$964,Overview!$A$6)),-3)</f>
        <v>0</v>
      </c>
      <c r="H23" s="59">
        <f>ROUNDUP((SUMIFS('Cost Input'!$L$7:$L$964,'Cost Input'!$A$7:$A$964,Overview!H$5,'Cost Input'!$B$7:$B$964,Overview!$A$6)),-3)</f>
        <v>0</v>
      </c>
      <c r="I23" s="59">
        <f>ROUNDUP((SUMIFS('Cost Input'!$L$7:$L$964,'Cost Input'!$A$7:$A$964,Overview!I$5,'Cost Input'!$B$7:$B$964,Overview!$A$6)),-3)</f>
        <v>0</v>
      </c>
      <c r="J23" s="59">
        <f>ROUNDUP((SUMIFS('Cost Input'!$L$7:$L$964,'Cost Input'!$A$7:$A$964,Overview!J$5,'Cost Input'!$B$7:$B$964,Overview!$A$6)),-3)</f>
        <v>0</v>
      </c>
      <c r="K23" s="59">
        <f>ROUNDUP((SUMIFS('Cost Input'!$L$7:$L$964,'Cost Input'!$A$7:$A$964,Overview!K$5,'Cost Input'!$B$7:$B$964,Overview!$A$6)),-3)</f>
        <v>0</v>
      </c>
      <c r="L23" s="59">
        <f>ROUNDUP((SUMIFS('Cost Input'!$L$7:$L$964,'Cost Input'!$A$7:$A$964,Overview!L$5,'Cost Input'!$B$7:$B$964,Overview!$A$6)),-3)</f>
        <v>0</v>
      </c>
      <c r="M23" s="59">
        <f>ROUNDUP((SUMIFS('Cost Input'!$L$7:$L$964,'Cost Input'!$A$7:$A$964,Overview!M$5,'Cost Input'!$B$7:$B$964,Overview!$A$6)),-3)</f>
        <v>0</v>
      </c>
      <c r="N23" s="66"/>
      <c r="O23" s="1"/>
      <c r="P23" s="1"/>
      <c r="Q23" s="1"/>
      <c r="R23" s="1"/>
      <c r="S23" s="1"/>
      <c r="T23" s="1"/>
      <c r="U23" s="1"/>
      <c r="V23" s="1"/>
      <c r="W23" s="1"/>
      <c r="X23" s="1"/>
      <c r="Y23" s="1"/>
      <c r="Z23" s="1"/>
    </row>
    <row r="24" spans="1:26" ht="14.25" customHeight="1">
      <c r="A24" s="203" t="s">
        <v>122</v>
      </c>
      <c r="B24" s="207" t="s">
        <v>68</v>
      </c>
      <c r="C24" s="67" t="s">
        <v>113</v>
      </c>
      <c r="D24" s="68">
        <f t="shared" ref="D24:D35" si="4">D6*0.15</f>
        <v>0</v>
      </c>
      <c r="E24" s="68">
        <f t="shared" ref="E24:M24" si="5">E6*0.1</f>
        <v>0</v>
      </c>
      <c r="F24" s="68">
        <f t="shared" si="5"/>
        <v>0</v>
      </c>
      <c r="G24" s="68">
        <f t="shared" si="5"/>
        <v>0</v>
      </c>
      <c r="H24" s="68">
        <f t="shared" si="5"/>
        <v>0</v>
      </c>
      <c r="I24" s="68">
        <f t="shared" si="5"/>
        <v>0</v>
      </c>
      <c r="J24" s="68">
        <f t="shared" si="5"/>
        <v>0</v>
      </c>
      <c r="K24" s="68">
        <f t="shared" si="5"/>
        <v>0</v>
      </c>
      <c r="L24" s="68">
        <f t="shared" si="5"/>
        <v>0</v>
      </c>
      <c r="M24" s="68">
        <f t="shared" si="5"/>
        <v>0</v>
      </c>
      <c r="N24" s="69">
        <f t="shared" ref="N24:N37" si="6">SUM(D24:M24)</f>
        <v>0</v>
      </c>
      <c r="O24" s="1"/>
      <c r="P24" s="1"/>
      <c r="Q24" s="1"/>
      <c r="R24" s="1"/>
      <c r="S24" s="1"/>
      <c r="T24" s="1"/>
      <c r="U24" s="1"/>
      <c r="V24" s="1"/>
      <c r="W24" s="1"/>
      <c r="X24" s="1"/>
      <c r="Y24" s="1"/>
      <c r="Z24" s="1"/>
    </row>
    <row r="25" spans="1:26" ht="14.25" customHeight="1">
      <c r="A25" s="201"/>
      <c r="B25" s="205"/>
      <c r="C25" s="70" t="s">
        <v>115</v>
      </c>
      <c r="D25" s="71">
        <f t="shared" si="4"/>
        <v>0</v>
      </c>
      <c r="E25" s="71">
        <f t="shared" ref="E25:M25" si="7">E7*0.1</f>
        <v>0</v>
      </c>
      <c r="F25" s="71">
        <f t="shared" si="7"/>
        <v>0</v>
      </c>
      <c r="G25" s="71">
        <f t="shared" si="7"/>
        <v>0</v>
      </c>
      <c r="H25" s="71">
        <f t="shared" si="7"/>
        <v>0</v>
      </c>
      <c r="I25" s="71">
        <f t="shared" si="7"/>
        <v>0</v>
      </c>
      <c r="J25" s="71">
        <f t="shared" si="7"/>
        <v>0</v>
      </c>
      <c r="K25" s="71">
        <f t="shared" si="7"/>
        <v>0</v>
      </c>
      <c r="L25" s="71">
        <f t="shared" si="7"/>
        <v>0</v>
      </c>
      <c r="M25" s="71">
        <f t="shared" si="7"/>
        <v>0</v>
      </c>
      <c r="N25" s="72">
        <f t="shared" si="6"/>
        <v>0</v>
      </c>
      <c r="O25" s="1"/>
      <c r="P25" s="1"/>
      <c r="Q25" s="1"/>
      <c r="R25" s="1"/>
      <c r="S25" s="1"/>
      <c r="T25" s="1"/>
      <c r="U25" s="1"/>
      <c r="V25" s="1"/>
      <c r="W25" s="1"/>
      <c r="X25" s="1"/>
      <c r="Y25" s="1"/>
      <c r="Z25" s="1"/>
    </row>
    <row r="26" spans="1:26" ht="14.25" customHeight="1">
      <c r="A26" s="201"/>
      <c r="B26" s="208"/>
      <c r="C26" s="73" t="s">
        <v>117</v>
      </c>
      <c r="D26" s="74">
        <f t="shared" si="4"/>
        <v>0</v>
      </c>
      <c r="E26" s="74">
        <f t="shared" ref="E26:M26" si="8">E8*0.1</f>
        <v>0</v>
      </c>
      <c r="F26" s="74">
        <f t="shared" si="8"/>
        <v>0</v>
      </c>
      <c r="G26" s="74">
        <f t="shared" si="8"/>
        <v>0</v>
      </c>
      <c r="H26" s="74">
        <f t="shared" si="8"/>
        <v>0</v>
      </c>
      <c r="I26" s="74">
        <f t="shared" si="8"/>
        <v>0</v>
      </c>
      <c r="J26" s="74">
        <f t="shared" si="8"/>
        <v>0</v>
      </c>
      <c r="K26" s="74">
        <f t="shared" si="8"/>
        <v>0</v>
      </c>
      <c r="L26" s="74">
        <f t="shared" si="8"/>
        <v>0</v>
      </c>
      <c r="M26" s="74">
        <f t="shared" si="8"/>
        <v>0</v>
      </c>
      <c r="N26" s="75">
        <f t="shared" si="6"/>
        <v>0</v>
      </c>
      <c r="O26" s="1"/>
      <c r="P26" s="1"/>
      <c r="Q26" s="1"/>
      <c r="R26" s="1"/>
      <c r="S26" s="1"/>
      <c r="T26" s="1"/>
      <c r="U26" s="1"/>
      <c r="V26" s="1"/>
      <c r="W26" s="1"/>
      <c r="X26" s="1"/>
      <c r="Y26" s="1"/>
      <c r="Z26" s="1"/>
    </row>
    <row r="27" spans="1:26" ht="14.25" customHeight="1">
      <c r="A27" s="201"/>
      <c r="B27" s="209" t="s">
        <v>72</v>
      </c>
      <c r="C27" s="76" t="s">
        <v>113</v>
      </c>
      <c r="D27" s="77">
        <f t="shared" si="4"/>
        <v>0</v>
      </c>
      <c r="E27" s="77">
        <f t="shared" ref="E27:M27" si="9">E9*0.1</f>
        <v>0</v>
      </c>
      <c r="F27" s="77">
        <f t="shared" si="9"/>
        <v>0</v>
      </c>
      <c r="G27" s="77">
        <f t="shared" si="9"/>
        <v>0</v>
      </c>
      <c r="H27" s="77">
        <f t="shared" si="9"/>
        <v>0</v>
      </c>
      <c r="I27" s="77">
        <f t="shared" si="9"/>
        <v>0</v>
      </c>
      <c r="J27" s="77">
        <f t="shared" si="9"/>
        <v>0</v>
      </c>
      <c r="K27" s="77">
        <f t="shared" si="9"/>
        <v>0</v>
      </c>
      <c r="L27" s="77">
        <f t="shared" si="9"/>
        <v>0</v>
      </c>
      <c r="M27" s="77">
        <f t="shared" si="9"/>
        <v>0</v>
      </c>
      <c r="N27" s="78">
        <f t="shared" si="6"/>
        <v>0</v>
      </c>
      <c r="O27" s="1"/>
      <c r="P27" s="79"/>
      <c r="Q27" s="1"/>
      <c r="R27" s="1"/>
      <c r="S27" s="1"/>
      <c r="T27" s="1"/>
      <c r="U27" s="1"/>
      <c r="V27" s="1"/>
      <c r="W27" s="1"/>
      <c r="X27" s="1"/>
      <c r="Y27" s="1"/>
      <c r="Z27" s="1"/>
    </row>
    <row r="28" spans="1:26" ht="14.25" customHeight="1">
      <c r="A28" s="201"/>
      <c r="B28" s="205"/>
      <c r="C28" s="70" t="s">
        <v>115</v>
      </c>
      <c r="D28" s="71">
        <f t="shared" si="4"/>
        <v>0</v>
      </c>
      <c r="E28" s="71">
        <f t="shared" ref="E28:M28" si="10">E10*0.1</f>
        <v>0</v>
      </c>
      <c r="F28" s="71">
        <f t="shared" si="10"/>
        <v>0</v>
      </c>
      <c r="G28" s="71">
        <f t="shared" si="10"/>
        <v>0</v>
      </c>
      <c r="H28" s="71">
        <f t="shared" si="10"/>
        <v>0</v>
      </c>
      <c r="I28" s="71">
        <f t="shared" si="10"/>
        <v>0</v>
      </c>
      <c r="J28" s="71">
        <f t="shared" si="10"/>
        <v>0</v>
      </c>
      <c r="K28" s="71">
        <f t="shared" si="10"/>
        <v>0</v>
      </c>
      <c r="L28" s="71">
        <f t="shared" si="10"/>
        <v>0</v>
      </c>
      <c r="M28" s="71">
        <f t="shared" si="10"/>
        <v>0</v>
      </c>
      <c r="N28" s="72">
        <f t="shared" si="6"/>
        <v>0</v>
      </c>
      <c r="O28" s="1"/>
      <c r="P28" s="1"/>
      <c r="Q28" s="1"/>
      <c r="R28" s="1"/>
      <c r="S28" s="1"/>
      <c r="T28" s="1"/>
      <c r="U28" s="1"/>
      <c r="V28" s="1"/>
      <c r="W28" s="1"/>
      <c r="X28" s="1"/>
      <c r="Y28" s="1"/>
      <c r="Z28" s="1"/>
    </row>
    <row r="29" spans="1:26" ht="14.25" customHeight="1">
      <c r="A29" s="201"/>
      <c r="B29" s="208"/>
      <c r="C29" s="73" t="s">
        <v>117</v>
      </c>
      <c r="D29" s="74">
        <f t="shared" si="4"/>
        <v>0</v>
      </c>
      <c r="E29" s="74">
        <f t="shared" ref="E29:M29" si="11">E11*0.1</f>
        <v>0</v>
      </c>
      <c r="F29" s="74">
        <f t="shared" si="11"/>
        <v>0</v>
      </c>
      <c r="G29" s="74">
        <f t="shared" si="11"/>
        <v>0</v>
      </c>
      <c r="H29" s="74">
        <f t="shared" si="11"/>
        <v>0</v>
      </c>
      <c r="I29" s="74">
        <f t="shared" si="11"/>
        <v>0</v>
      </c>
      <c r="J29" s="74">
        <f t="shared" si="11"/>
        <v>0</v>
      </c>
      <c r="K29" s="74">
        <f t="shared" si="11"/>
        <v>0</v>
      </c>
      <c r="L29" s="74">
        <f t="shared" si="11"/>
        <v>0</v>
      </c>
      <c r="M29" s="74">
        <f t="shared" si="11"/>
        <v>0</v>
      </c>
      <c r="N29" s="75">
        <f t="shared" si="6"/>
        <v>0</v>
      </c>
      <c r="O29" s="1"/>
      <c r="P29" s="1"/>
      <c r="Q29" s="1"/>
      <c r="R29" s="1"/>
      <c r="S29" s="1"/>
      <c r="T29" s="1"/>
      <c r="U29" s="1"/>
      <c r="V29" s="1"/>
      <c r="W29" s="1"/>
      <c r="X29" s="1"/>
      <c r="Y29" s="1"/>
      <c r="Z29" s="1"/>
    </row>
    <row r="30" spans="1:26" ht="14.25" customHeight="1">
      <c r="A30" s="201"/>
      <c r="B30" s="209" t="s">
        <v>76</v>
      </c>
      <c r="C30" s="76" t="s">
        <v>113</v>
      </c>
      <c r="D30" s="77">
        <f t="shared" si="4"/>
        <v>0</v>
      </c>
      <c r="E30" s="77">
        <f t="shared" ref="E30:M30" si="12">E12*0.1</f>
        <v>0</v>
      </c>
      <c r="F30" s="77">
        <f t="shared" si="12"/>
        <v>0</v>
      </c>
      <c r="G30" s="77">
        <f t="shared" si="12"/>
        <v>0</v>
      </c>
      <c r="H30" s="77">
        <f t="shared" si="12"/>
        <v>0</v>
      </c>
      <c r="I30" s="77">
        <f t="shared" si="12"/>
        <v>0</v>
      </c>
      <c r="J30" s="77">
        <f t="shared" si="12"/>
        <v>0</v>
      </c>
      <c r="K30" s="77">
        <f t="shared" si="12"/>
        <v>0</v>
      </c>
      <c r="L30" s="77">
        <f t="shared" si="12"/>
        <v>0</v>
      </c>
      <c r="M30" s="77">
        <f t="shared" si="12"/>
        <v>0</v>
      </c>
      <c r="N30" s="78">
        <f t="shared" si="6"/>
        <v>0</v>
      </c>
      <c r="O30" s="1"/>
      <c r="P30" s="1"/>
      <c r="Q30" s="1"/>
      <c r="R30" s="1"/>
      <c r="S30" s="1"/>
      <c r="T30" s="1"/>
      <c r="U30" s="1"/>
      <c r="V30" s="1"/>
      <c r="W30" s="1"/>
      <c r="X30" s="1"/>
      <c r="Y30" s="1"/>
      <c r="Z30" s="1"/>
    </row>
    <row r="31" spans="1:26" ht="14.25" customHeight="1">
      <c r="A31" s="201"/>
      <c r="B31" s="205"/>
      <c r="C31" s="70" t="s">
        <v>115</v>
      </c>
      <c r="D31" s="71">
        <f t="shared" si="4"/>
        <v>0</v>
      </c>
      <c r="E31" s="71">
        <f t="shared" ref="E31:M31" si="13">E13*0.1</f>
        <v>0</v>
      </c>
      <c r="F31" s="71">
        <f t="shared" si="13"/>
        <v>0</v>
      </c>
      <c r="G31" s="71">
        <f t="shared" si="13"/>
        <v>0</v>
      </c>
      <c r="H31" s="71">
        <f t="shared" si="13"/>
        <v>0</v>
      </c>
      <c r="I31" s="71">
        <f t="shared" si="13"/>
        <v>0</v>
      </c>
      <c r="J31" s="71">
        <f t="shared" si="13"/>
        <v>0</v>
      </c>
      <c r="K31" s="71">
        <f t="shared" si="13"/>
        <v>0</v>
      </c>
      <c r="L31" s="71">
        <f t="shared" si="13"/>
        <v>0</v>
      </c>
      <c r="M31" s="71">
        <f t="shared" si="13"/>
        <v>0</v>
      </c>
      <c r="N31" s="72">
        <f t="shared" si="6"/>
        <v>0</v>
      </c>
      <c r="O31" s="1"/>
      <c r="P31" s="1"/>
      <c r="Q31" s="1"/>
      <c r="R31" s="1"/>
      <c r="S31" s="1"/>
      <c r="T31" s="1"/>
      <c r="U31" s="1"/>
      <c r="V31" s="1"/>
      <c r="W31" s="1"/>
      <c r="X31" s="1"/>
      <c r="Y31" s="1"/>
      <c r="Z31" s="1"/>
    </row>
    <row r="32" spans="1:26" ht="14.25" customHeight="1">
      <c r="A32" s="201"/>
      <c r="B32" s="208"/>
      <c r="C32" s="73" t="s">
        <v>117</v>
      </c>
      <c r="D32" s="74">
        <f t="shared" si="4"/>
        <v>0</v>
      </c>
      <c r="E32" s="74">
        <f t="shared" ref="E32:M32" si="14">E14*0.1</f>
        <v>0</v>
      </c>
      <c r="F32" s="74">
        <f t="shared" si="14"/>
        <v>0</v>
      </c>
      <c r="G32" s="74">
        <f t="shared" si="14"/>
        <v>0</v>
      </c>
      <c r="H32" s="74">
        <f t="shared" si="14"/>
        <v>0</v>
      </c>
      <c r="I32" s="74">
        <f t="shared" si="14"/>
        <v>0</v>
      </c>
      <c r="J32" s="74">
        <f t="shared" si="14"/>
        <v>0</v>
      </c>
      <c r="K32" s="74">
        <f t="shared" si="14"/>
        <v>0</v>
      </c>
      <c r="L32" s="74">
        <f t="shared" si="14"/>
        <v>0</v>
      </c>
      <c r="M32" s="74">
        <f t="shared" si="14"/>
        <v>0</v>
      </c>
      <c r="N32" s="75">
        <f t="shared" si="6"/>
        <v>0</v>
      </c>
      <c r="O32" s="1"/>
      <c r="P32" s="1"/>
      <c r="Q32" s="1"/>
      <c r="R32" s="1"/>
      <c r="S32" s="1"/>
      <c r="T32" s="1"/>
      <c r="U32" s="1"/>
      <c r="V32" s="1"/>
      <c r="W32" s="1"/>
      <c r="X32" s="1"/>
      <c r="Y32" s="1"/>
      <c r="Z32" s="1"/>
    </row>
    <row r="33" spans="1:26" ht="14.25" customHeight="1">
      <c r="A33" s="201"/>
      <c r="B33" s="209" t="s">
        <v>80</v>
      </c>
      <c r="C33" s="76" t="s">
        <v>113</v>
      </c>
      <c r="D33" s="77">
        <f t="shared" si="4"/>
        <v>0</v>
      </c>
      <c r="E33" s="77">
        <f t="shared" ref="E33:M33" si="15">E15*0.1</f>
        <v>0</v>
      </c>
      <c r="F33" s="77">
        <f t="shared" si="15"/>
        <v>0</v>
      </c>
      <c r="G33" s="77">
        <f t="shared" si="15"/>
        <v>0</v>
      </c>
      <c r="H33" s="77">
        <f t="shared" si="15"/>
        <v>0</v>
      </c>
      <c r="I33" s="77">
        <f t="shared" si="15"/>
        <v>0</v>
      </c>
      <c r="J33" s="77">
        <f t="shared" si="15"/>
        <v>0</v>
      </c>
      <c r="K33" s="77">
        <f t="shared" si="15"/>
        <v>0</v>
      </c>
      <c r="L33" s="77">
        <f t="shared" si="15"/>
        <v>0</v>
      </c>
      <c r="M33" s="77">
        <f t="shared" si="15"/>
        <v>0</v>
      </c>
      <c r="N33" s="78">
        <f t="shared" si="6"/>
        <v>0</v>
      </c>
      <c r="O33" s="1"/>
      <c r="P33" s="1"/>
      <c r="Q33" s="1"/>
      <c r="R33" s="1"/>
      <c r="S33" s="1"/>
      <c r="T33" s="1"/>
      <c r="U33" s="1"/>
      <c r="V33" s="1"/>
      <c r="W33" s="1"/>
      <c r="X33" s="1"/>
      <c r="Y33" s="1"/>
      <c r="Z33" s="1"/>
    </row>
    <row r="34" spans="1:26" ht="14.25" customHeight="1">
      <c r="A34" s="201"/>
      <c r="B34" s="205"/>
      <c r="C34" s="70" t="s">
        <v>115</v>
      </c>
      <c r="D34" s="71">
        <f t="shared" si="4"/>
        <v>0</v>
      </c>
      <c r="E34" s="71">
        <f t="shared" ref="E34:M34" si="16">E16*0.1</f>
        <v>0</v>
      </c>
      <c r="F34" s="71">
        <f t="shared" si="16"/>
        <v>0</v>
      </c>
      <c r="G34" s="71">
        <f t="shared" si="16"/>
        <v>0</v>
      </c>
      <c r="H34" s="71">
        <f t="shared" si="16"/>
        <v>0</v>
      </c>
      <c r="I34" s="71">
        <f t="shared" si="16"/>
        <v>0</v>
      </c>
      <c r="J34" s="71">
        <f t="shared" si="16"/>
        <v>0</v>
      </c>
      <c r="K34" s="71">
        <f t="shared" si="16"/>
        <v>0</v>
      </c>
      <c r="L34" s="71">
        <f t="shared" si="16"/>
        <v>0</v>
      </c>
      <c r="M34" s="71">
        <f t="shared" si="16"/>
        <v>0</v>
      </c>
      <c r="N34" s="72">
        <f t="shared" si="6"/>
        <v>0</v>
      </c>
      <c r="O34" s="1"/>
      <c r="P34" s="1"/>
      <c r="Q34" s="1"/>
      <c r="R34" s="1"/>
      <c r="S34" s="1"/>
      <c r="T34" s="1"/>
      <c r="U34" s="1"/>
      <c r="V34" s="1"/>
      <c r="W34" s="1"/>
      <c r="X34" s="1"/>
      <c r="Y34" s="1"/>
      <c r="Z34" s="1"/>
    </row>
    <row r="35" spans="1:26" ht="14.25" customHeight="1">
      <c r="A35" s="219"/>
      <c r="B35" s="208"/>
      <c r="C35" s="73" t="s">
        <v>117</v>
      </c>
      <c r="D35" s="74">
        <f t="shared" si="4"/>
        <v>0</v>
      </c>
      <c r="E35" s="74">
        <f t="shared" ref="E35:M35" si="17">E17*0.1</f>
        <v>0</v>
      </c>
      <c r="F35" s="74">
        <f t="shared" si="17"/>
        <v>0</v>
      </c>
      <c r="G35" s="74">
        <f t="shared" si="17"/>
        <v>0</v>
      </c>
      <c r="H35" s="74">
        <f t="shared" si="17"/>
        <v>0</v>
      </c>
      <c r="I35" s="74">
        <f t="shared" si="17"/>
        <v>0</v>
      </c>
      <c r="J35" s="74">
        <f t="shared" si="17"/>
        <v>0</v>
      </c>
      <c r="K35" s="74">
        <f t="shared" si="17"/>
        <v>0</v>
      </c>
      <c r="L35" s="74">
        <f t="shared" si="17"/>
        <v>0</v>
      </c>
      <c r="M35" s="74">
        <f t="shared" si="17"/>
        <v>0</v>
      </c>
      <c r="N35" s="75">
        <f t="shared" si="6"/>
        <v>0</v>
      </c>
      <c r="O35" s="1"/>
      <c r="P35" s="1"/>
      <c r="Q35" s="1"/>
      <c r="R35" s="1"/>
      <c r="S35" s="1"/>
      <c r="T35" s="1"/>
      <c r="U35" s="1"/>
      <c r="V35" s="1"/>
      <c r="W35" s="1"/>
      <c r="X35" s="1"/>
      <c r="Y35" s="1"/>
      <c r="Z35" s="1"/>
    </row>
    <row r="36" spans="1:26" ht="14.25" customHeight="1">
      <c r="A36" s="212" t="s">
        <v>120</v>
      </c>
      <c r="B36" s="213"/>
      <c r="C36" s="58" t="s">
        <v>113</v>
      </c>
      <c r="D36" s="59">
        <f t="shared" ref="D36:M36" si="18">ROUNDUP(SUM(D24,D27,D30,D33),-3)</f>
        <v>0</v>
      </c>
      <c r="E36" s="59">
        <f t="shared" si="18"/>
        <v>0</v>
      </c>
      <c r="F36" s="59">
        <f t="shared" si="18"/>
        <v>0</v>
      </c>
      <c r="G36" s="59">
        <f t="shared" si="18"/>
        <v>0</v>
      </c>
      <c r="H36" s="59">
        <f t="shared" si="18"/>
        <v>0</v>
      </c>
      <c r="I36" s="59">
        <f t="shared" si="18"/>
        <v>0</v>
      </c>
      <c r="J36" s="59">
        <f t="shared" si="18"/>
        <v>0</v>
      </c>
      <c r="K36" s="59">
        <f t="shared" si="18"/>
        <v>0</v>
      </c>
      <c r="L36" s="59">
        <f t="shared" si="18"/>
        <v>0</v>
      </c>
      <c r="M36" s="59">
        <f t="shared" si="18"/>
        <v>0</v>
      </c>
      <c r="N36" s="60">
        <f t="shared" si="6"/>
        <v>0</v>
      </c>
      <c r="O36" s="1"/>
      <c r="P36" s="1"/>
      <c r="Q36" s="1"/>
      <c r="R36" s="1"/>
      <c r="S36" s="1"/>
      <c r="T36" s="1"/>
      <c r="U36" s="1"/>
      <c r="V36" s="1"/>
      <c r="W36" s="1"/>
      <c r="X36" s="1"/>
      <c r="Y36" s="1"/>
      <c r="Z36" s="1"/>
    </row>
    <row r="37" spans="1:26" ht="14.25" customHeight="1">
      <c r="A37" s="214"/>
      <c r="B37" s="215"/>
      <c r="C37" s="58" t="s">
        <v>115</v>
      </c>
      <c r="D37" s="59">
        <f t="shared" ref="D37:M37" si="19">ROUNDUP(SUM(D25,D28,D31,D34),-3)</f>
        <v>0</v>
      </c>
      <c r="E37" s="59">
        <f t="shared" si="19"/>
        <v>0</v>
      </c>
      <c r="F37" s="59">
        <f t="shared" si="19"/>
        <v>0</v>
      </c>
      <c r="G37" s="59">
        <f t="shared" si="19"/>
        <v>0</v>
      </c>
      <c r="H37" s="59">
        <f t="shared" si="19"/>
        <v>0</v>
      </c>
      <c r="I37" s="59">
        <f t="shared" si="19"/>
        <v>0</v>
      </c>
      <c r="J37" s="59">
        <f t="shared" si="19"/>
        <v>0</v>
      </c>
      <c r="K37" s="59">
        <f t="shared" si="19"/>
        <v>0</v>
      </c>
      <c r="L37" s="59">
        <f t="shared" si="19"/>
        <v>0</v>
      </c>
      <c r="M37" s="59">
        <f t="shared" si="19"/>
        <v>0</v>
      </c>
      <c r="N37" s="60">
        <f t="shared" si="6"/>
        <v>0</v>
      </c>
      <c r="O37" s="1"/>
      <c r="P37" s="1"/>
      <c r="Q37" s="1"/>
      <c r="R37" s="1"/>
      <c r="S37" s="1"/>
      <c r="T37" s="1"/>
      <c r="U37" s="1"/>
      <c r="V37" s="1"/>
      <c r="W37" s="1"/>
      <c r="X37" s="1"/>
      <c r="Y37" s="1"/>
      <c r="Z37" s="1"/>
    </row>
    <row r="38" spans="1:26" ht="14.25" customHeight="1">
      <c r="A38" s="216"/>
      <c r="B38" s="217"/>
      <c r="C38" s="80" t="s">
        <v>117</v>
      </c>
      <c r="D38" s="81">
        <f t="shared" ref="D38:N38" si="20">SUM(D36:D37)</f>
        <v>0</v>
      </c>
      <c r="E38" s="81">
        <f t="shared" si="20"/>
        <v>0</v>
      </c>
      <c r="F38" s="81">
        <f t="shared" si="20"/>
        <v>0</v>
      </c>
      <c r="G38" s="81">
        <f t="shared" si="20"/>
        <v>0</v>
      </c>
      <c r="H38" s="81">
        <f t="shared" si="20"/>
        <v>0</v>
      </c>
      <c r="I38" s="81">
        <f t="shared" si="20"/>
        <v>0</v>
      </c>
      <c r="J38" s="81">
        <f t="shared" si="20"/>
        <v>0</v>
      </c>
      <c r="K38" s="81">
        <f t="shared" si="20"/>
        <v>0</v>
      </c>
      <c r="L38" s="81">
        <f t="shared" si="20"/>
        <v>0</v>
      </c>
      <c r="M38" s="81">
        <f t="shared" si="20"/>
        <v>0</v>
      </c>
      <c r="N38" s="66">
        <f t="shared" si="20"/>
        <v>0</v>
      </c>
      <c r="O38" s="1"/>
      <c r="P38" s="1"/>
      <c r="Q38" s="1"/>
      <c r="R38" s="1"/>
      <c r="S38" s="1"/>
      <c r="T38" s="1"/>
      <c r="U38" s="1"/>
      <c r="V38" s="1"/>
      <c r="W38" s="1"/>
      <c r="X38" s="1"/>
      <c r="Y38" s="1"/>
      <c r="Z38" s="1"/>
    </row>
    <row r="39" spans="1:26" ht="14.25" customHeight="1">
      <c r="A39" s="203" t="s">
        <v>70</v>
      </c>
      <c r="B39" s="207" t="s">
        <v>68</v>
      </c>
      <c r="C39" s="67" t="s">
        <v>113</v>
      </c>
      <c r="D39" s="68">
        <f>SUMIFS('Cost Input'!$M$7:$M$964,'Cost Input'!$A$7:$A$964,Overview!$D$5,'Cost Input'!$B$7:$B$964,$A$39,'Cost Input'!$C$7:$C$964,Overview!$B$39)</f>
        <v>0</v>
      </c>
      <c r="E39" s="68">
        <f>SUMIFS('Cost Input'!$M$7:$M$964,'Cost Input'!$A$7:$A$964,Overview!$E$5,'Cost Input'!$B$7:$B$964,$A$39,'Cost Input'!$C$7:$C$964,Overview!$B$39)</f>
        <v>0</v>
      </c>
      <c r="F39" s="68">
        <f>SUMIFS('Cost Input'!$M$7:$M$964,'Cost Input'!$A$7:$A$964,Overview!$F$5,'Cost Input'!$B$7:$B$964,$A$39,'Cost Input'!$C$7:$C$964,Overview!$B$39)</f>
        <v>0</v>
      </c>
      <c r="G39" s="68">
        <f>SUMIFS('Cost Input'!$M$7:$M$964,'Cost Input'!$A$7:$A$964,Overview!$G$5,'Cost Input'!$B$7:$B$964,$A$39,'Cost Input'!$C$7:$C$964,Overview!$B$39)</f>
        <v>0</v>
      </c>
      <c r="H39" s="68">
        <f>SUMIFS('Cost Input'!$M$7:$M$964,'Cost Input'!$A$7:$A$964,Overview!$H$5,'Cost Input'!$B$7:$B$964,$A$39,'Cost Input'!$C$7:$C$964,Overview!$B$39)</f>
        <v>0</v>
      </c>
      <c r="I39" s="68">
        <f>SUMIFS('Cost Input'!$M$7:$M$964,'Cost Input'!$A$7:$A$964,Overview!$I$5,'Cost Input'!$B$7:$B$964,$A$39,'Cost Input'!$C$7:$C$964,Overview!$B$39)</f>
        <v>0</v>
      </c>
      <c r="J39" s="68">
        <f>SUMIFS('Cost Input'!$M$7:$M$964,'Cost Input'!$A$7:$A$964,Overview!$J$5,'Cost Input'!$B$7:$B$964,$A$39,'Cost Input'!$C$7:$C$964,Overview!$B$39)</f>
        <v>0</v>
      </c>
      <c r="K39" s="68">
        <f>SUMIFS('Cost Input'!$M$7:$M$964,'Cost Input'!$A$7:$A$964,Overview!$K$5,'Cost Input'!$B$7:$B$964,$A$39,'Cost Input'!$C$7:$C$964,Overview!$B$39)</f>
        <v>0</v>
      </c>
      <c r="L39" s="68">
        <f>SUMIFS('Cost Input'!$M$7:$M$964,'Cost Input'!$A$7:$A$964,Overview!$L$5,'Cost Input'!$B$7:$B$964,$A$39,'Cost Input'!$C$7:$C$964,Overview!$B$39)</f>
        <v>0</v>
      </c>
      <c r="M39" s="68">
        <f>SUMIFS('Cost Input'!$M$7:$M$964,'Cost Input'!$A$7:$A$964,Overview!$M$5,'Cost Input'!$B$7:$B$964,$A$39,'Cost Input'!$C$7:$C$964,Overview!$B$39)</f>
        <v>0</v>
      </c>
      <c r="N39" s="69">
        <f t="shared" ref="N39:N51" si="21">SUM(D39:M39)</f>
        <v>0</v>
      </c>
      <c r="O39" s="1"/>
      <c r="P39" s="1"/>
      <c r="Q39" s="1"/>
      <c r="R39" s="1"/>
      <c r="S39" s="1"/>
      <c r="T39" s="1"/>
      <c r="U39" s="1"/>
      <c r="V39" s="1"/>
      <c r="W39" s="1"/>
      <c r="X39" s="1"/>
      <c r="Y39" s="1"/>
      <c r="Z39" s="1"/>
    </row>
    <row r="40" spans="1:26" ht="14.25" customHeight="1">
      <c r="A40" s="201"/>
      <c r="B40" s="205"/>
      <c r="C40" s="70" t="s">
        <v>115</v>
      </c>
      <c r="D40" s="71">
        <f>SUMIFS('Cost Input'!$N$7:$N$964,'Cost Input'!$A$7:$A$964,Overview!$D$5,'Cost Input'!$B$7:$B$964,$A$39,'Cost Input'!$C$7:$C$964,Overview!$B$39)</f>
        <v>0</v>
      </c>
      <c r="E40" s="71">
        <f>SUMIFS('Cost Input'!$N$7:$N$964,'Cost Input'!$A$7:$A$964,Overview!$E$5,'Cost Input'!$B$7:$B$964,$A$39,'Cost Input'!$C$7:$C$964,Overview!$B$39)</f>
        <v>0</v>
      </c>
      <c r="F40" s="71">
        <f>SUMIFS('Cost Input'!$N$7:$N$964,'Cost Input'!$A$7:$A$964,Overview!$F$5,'Cost Input'!$B$7:$B$964,$A$39,'Cost Input'!$C$7:$C$964,Overview!$B$39)</f>
        <v>0</v>
      </c>
      <c r="G40" s="71">
        <f>SUMIFS('Cost Input'!$N$7:$N$964,'Cost Input'!$A$7:$A$964,Overview!$G$5,'Cost Input'!$B$7:$B$964,$A$39,'Cost Input'!$C$7:$C$964,Overview!$B$39)</f>
        <v>0</v>
      </c>
      <c r="H40" s="71">
        <f>SUMIFS('Cost Input'!$N$7:$N$964,'Cost Input'!$A$7:$A$964,Overview!$H$5,'Cost Input'!$B$7:$B$964,$A$39,'Cost Input'!$C$7:$C$964,Overview!$B$39)</f>
        <v>0</v>
      </c>
      <c r="I40" s="71">
        <f>SUMIFS('Cost Input'!$N$7:$N$964,'Cost Input'!$A$7:$A$964,Overview!$I$5,'Cost Input'!$B$7:$B$964,$A$39,'Cost Input'!$C$7:$C$964,Overview!$B$39)</f>
        <v>0</v>
      </c>
      <c r="J40" s="71">
        <f>SUMIFS('Cost Input'!$N$7:$N$964,'Cost Input'!$A$7:$A$964,Overview!$J$5,'Cost Input'!$B$7:$B$964,$A$39,'Cost Input'!$C$7:$C$964,Overview!$B$39)</f>
        <v>0</v>
      </c>
      <c r="K40" s="71">
        <f>SUMIFS('Cost Input'!$N$7:$N$964,'Cost Input'!$A$7:$A$964,Overview!$K$5,'Cost Input'!$B$7:$B$964,$A$39,'Cost Input'!$C$7:$C$964,Overview!$B$39)</f>
        <v>0</v>
      </c>
      <c r="L40" s="71">
        <f>SUMIFS('Cost Input'!$N$7:$N$964,'Cost Input'!$A$7:$A$964,Overview!$L$5,'Cost Input'!$B$7:$B$964,$A$39,'Cost Input'!$C$7:$C$964,Overview!$B$39)</f>
        <v>0</v>
      </c>
      <c r="M40" s="71">
        <f>SUMIFS('Cost Input'!$N$7:$N$964,'Cost Input'!$A$7:$A$964,Overview!$M$5,'Cost Input'!$B$7:$B$964,$A$39,'Cost Input'!$C$7:$C$964,Overview!$B$39)</f>
        <v>0</v>
      </c>
      <c r="N40" s="72">
        <f t="shared" si="21"/>
        <v>0</v>
      </c>
      <c r="O40" s="1"/>
      <c r="P40" s="1"/>
      <c r="Q40" s="1"/>
      <c r="R40" s="1"/>
      <c r="S40" s="1"/>
      <c r="T40" s="1"/>
      <c r="U40" s="1"/>
      <c r="V40" s="1"/>
      <c r="W40" s="1"/>
      <c r="X40" s="1"/>
      <c r="Y40" s="1"/>
      <c r="Z40" s="1"/>
    </row>
    <row r="41" spans="1:26" ht="14.25" customHeight="1">
      <c r="A41" s="201"/>
      <c r="B41" s="208"/>
      <c r="C41" s="73" t="s">
        <v>117</v>
      </c>
      <c r="D41" s="74">
        <f>SUMIFS('Cost Input'!$O$7:$O$964,'Cost Input'!$A$7:$A$964,Overview!$D$5,'Cost Input'!$B$7:$B$964,$A$39,'Cost Input'!$C$7:$C$964,Overview!$B$39)</f>
        <v>0</v>
      </c>
      <c r="E41" s="74">
        <f>SUMIFS('Cost Input'!$O$7:$O$964,'Cost Input'!$A$7:$A$964,Overview!$E$5,'Cost Input'!$B$7:$B$964,$A$39,'Cost Input'!$C$7:$C$964,Overview!$B$39)</f>
        <v>0</v>
      </c>
      <c r="F41" s="74">
        <f>SUMIFS('Cost Input'!$O$7:$O$964,'Cost Input'!$A$7:$A$964,Overview!$F$5,'Cost Input'!$B$7:$B$964,$A$39,'Cost Input'!$C$7:$C$964,Overview!$B$39)</f>
        <v>0</v>
      </c>
      <c r="G41" s="74">
        <f>SUMIFS('Cost Input'!$O$7:$O$964,'Cost Input'!$A$7:$A$964,Overview!$G$5,'Cost Input'!$B$7:$B$964,$A$39,'Cost Input'!$C$7:$C$964,Overview!$B$39)</f>
        <v>0</v>
      </c>
      <c r="H41" s="74">
        <f>SUMIFS('Cost Input'!$O$7:$O$964,'Cost Input'!$A$7:$A$964,Overview!$H$5,'Cost Input'!$B$7:$B$964,$A$39,'Cost Input'!$C$7:$C$964,Overview!$B$39)</f>
        <v>0</v>
      </c>
      <c r="I41" s="74">
        <f>SUMIFS('Cost Input'!$O$7:$O$964,'Cost Input'!$A$7:$A$964,Overview!$I$5,'Cost Input'!$B$7:$B$964,$A$39,'Cost Input'!$C$7:$C$964,Overview!$B$39)</f>
        <v>0</v>
      </c>
      <c r="J41" s="74">
        <f>SUMIFS('Cost Input'!$O$7:$O$964,'Cost Input'!$A$7:$A$964,Overview!$J$5,'Cost Input'!$B$7:$B$964,$A$39,'Cost Input'!$C$7:$C$964,Overview!$B$39)</f>
        <v>0</v>
      </c>
      <c r="K41" s="74">
        <f>SUMIFS('Cost Input'!$O$7:$O$964,'Cost Input'!$A$7:$A$964,Overview!$K$5,'Cost Input'!$B$7:$B$964,$A$39,'Cost Input'!$C$7:$C$964,Overview!$B$39)</f>
        <v>0</v>
      </c>
      <c r="L41" s="74">
        <f>SUMIFS('Cost Input'!$O$7:$O$964,'Cost Input'!$A$7:$A$964,Overview!$L$5,'Cost Input'!$B$7:$B$964,$A$39,'Cost Input'!$C$7:$C$964,Overview!$B$39)</f>
        <v>0</v>
      </c>
      <c r="M41" s="74">
        <f>SUMIFS('Cost Input'!$O$7:$O$964,'Cost Input'!$A$7:$A$964,Overview!$M$5,'Cost Input'!$B$7:$B$964,$A$39,'Cost Input'!$C$7:$C$964,Overview!$B$39)</f>
        <v>0</v>
      </c>
      <c r="N41" s="75">
        <f t="shared" si="21"/>
        <v>0</v>
      </c>
      <c r="O41" s="1"/>
      <c r="P41" s="1"/>
      <c r="Q41" s="1"/>
      <c r="R41" s="1"/>
      <c r="S41" s="1"/>
      <c r="T41" s="1"/>
      <c r="U41" s="1"/>
      <c r="V41" s="1"/>
      <c r="W41" s="1"/>
      <c r="X41" s="1"/>
      <c r="Y41" s="1"/>
      <c r="Z41" s="1"/>
    </row>
    <row r="42" spans="1:26" ht="14.25" customHeight="1">
      <c r="A42" s="201"/>
      <c r="B42" s="209" t="s">
        <v>72</v>
      </c>
      <c r="C42" s="76" t="s">
        <v>113</v>
      </c>
      <c r="D42" s="77">
        <f>SUMIFS('Cost Input'!$M$7:$M$964,'Cost Input'!$A$7:$A$964,Overview!$D$5,'Cost Input'!$B$7:$B$964,$A$39,'Cost Input'!$C$7:$C$964,Overview!$B$42)</f>
        <v>0</v>
      </c>
      <c r="E42" s="77">
        <f>SUMIFS('Cost Input'!$M$7:$M$964,'Cost Input'!$A$7:$A$964,Overview!$E$5,'Cost Input'!$B$7:$B$964,$A$39,'Cost Input'!$C$7:$C$964,Overview!$B$42)</f>
        <v>0</v>
      </c>
      <c r="F42" s="77">
        <f>SUMIFS('Cost Input'!$M$7:$M$964,'Cost Input'!$A$7:$A$964,Overview!$F$5,'Cost Input'!$B$7:$B$964,$A$39,'Cost Input'!$C$7:$C$964,Overview!$B$42)</f>
        <v>0</v>
      </c>
      <c r="G42" s="77">
        <f>SUMIFS('Cost Input'!$M$7:$M$964,'Cost Input'!$A$7:$A$964,Overview!$G$5,'Cost Input'!$B$7:$B$964,$A$39,'Cost Input'!$C$7:$C$964,Overview!$B$42)</f>
        <v>0</v>
      </c>
      <c r="H42" s="77">
        <f>SUMIFS('Cost Input'!$M$7:$M$964,'Cost Input'!$A$7:$A$964,Overview!$H$5,'Cost Input'!$B$7:$B$964,$A$39,'Cost Input'!$C$7:$C$964,Overview!$B$42)</f>
        <v>0</v>
      </c>
      <c r="I42" s="77">
        <f>SUMIFS('Cost Input'!$M$7:$M$964,'Cost Input'!$A$7:$A$964,Overview!$I$5,'Cost Input'!$B$7:$B$964,$A$39,'Cost Input'!$C$7:$C$964,Overview!$B$42)</f>
        <v>0</v>
      </c>
      <c r="J42" s="77">
        <f>SUMIFS('Cost Input'!$M$7:$M$964,'Cost Input'!$A$7:$A$964,Overview!$J$5,'Cost Input'!$B$7:$B$964,$A$39,'Cost Input'!$C$7:$C$964,Overview!$B$42)</f>
        <v>0</v>
      </c>
      <c r="K42" s="77">
        <f>SUMIFS('Cost Input'!$M$7:$M$964,'Cost Input'!$A$7:$A$964,Overview!$K$5,'Cost Input'!$B$7:$B$964,$A$39,'Cost Input'!$C$7:$C$964,Overview!$B$42)</f>
        <v>0</v>
      </c>
      <c r="L42" s="77">
        <f>SUMIFS('Cost Input'!$M$7:$M$964,'Cost Input'!$A$7:$A$964,Overview!$L$5,'Cost Input'!$B$7:$B$964,$A$39,'Cost Input'!$C$7:$C$964,Overview!$B$42)</f>
        <v>0</v>
      </c>
      <c r="M42" s="77">
        <f>SUMIFS('Cost Input'!$M$7:$M$964,'Cost Input'!$A$7:$A$964,Overview!$M$5,'Cost Input'!$B$7:$B$964,$A$39,'Cost Input'!$C$7:$C$964,Overview!$B$42)</f>
        <v>0</v>
      </c>
      <c r="N42" s="78">
        <f t="shared" si="21"/>
        <v>0</v>
      </c>
      <c r="O42" s="1"/>
      <c r="P42" s="1"/>
      <c r="Q42" s="1"/>
      <c r="R42" s="1"/>
      <c r="S42" s="1"/>
      <c r="T42" s="1"/>
      <c r="U42" s="1"/>
      <c r="V42" s="1"/>
      <c r="W42" s="1"/>
      <c r="X42" s="1"/>
      <c r="Y42" s="1"/>
      <c r="Z42" s="1"/>
    </row>
    <row r="43" spans="1:26" ht="14.25" customHeight="1">
      <c r="A43" s="201"/>
      <c r="B43" s="205"/>
      <c r="C43" s="70" t="s">
        <v>115</v>
      </c>
      <c r="D43" s="71">
        <f>SUMIFS('Cost Input'!$N$7:$N$964,'Cost Input'!$A$7:$A$964,Overview!$D$5,'Cost Input'!$B$7:$B$964,$A$39,'Cost Input'!$C$7:$C$964,Overview!$B$42)</f>
        <v>0</v>
      </c>
      <c r="E43" s="71">
        <f>SUMIFS('Cost Input'!$N$7:$N$964,'Cost Input'!$A$7:$A$964,Overview!$E$5,'Cost Input'!$B$7:$B$964,$A$39,'Cost Input'!$C$7:$C$964,Overview!$B$42)</f>
        <v>0</v>
      </c>
      <c r="F43" s="71">
        <f>SUMIFS('Cost Input'!$N$7:$N$964,'Cost Input'!$A$7:$A$964,Overview!$F$5,'Cost Input'!$B$7:$B$964,$A$39,'Cost Input'!$C$7:$C$964,Overview!$B$42)</f>
        <v>0</v>
      </c>
      <c r="G43" s="71">
        <f>SUMIFS('Cost Input'!$N$7:$N$964,'Cost Input'!$A$7:$A$964,Overview!$G$5,'Cost Input'!$B$7:$B$964,$A$39,'Cost Input'!$C$7:$C$964,Overview!$B$42)</f>
        <v>0</v>
      </c>
      <c r="H43" s="71">
        <f>SUMIFS('Cost Input'!$N$7:$N$964,'Cost Input'!$A$7:$A$964,Overview!$H$5,'Cost Input'!$B$7:$B$964,$A$39,'Cost Input'!$C$7:$C$964,Overview!$B$42)</f>
        <v>0</v>
      </c>
      <c r="I43" s="71">
        <f>SUMIFS('Cost Input'!$N$7:$N$964,'Cost Input'!$A$7:$A$964,Overview!$I$5,'Cost Input'!$B$7:$B$964,$A$39,'Cost Input'!$C$7:$C$964,Overview!$B$42)</f>
        <v>0</v>
      </c>
      <c r="J43" s="71">
        <f>SUMIFS('Cost Input'!$N$7:$N$964,'Cost Input'!$A$7:$A$964,Overview!$J$5,'Cost Input'!$B$7:$B$964,$A$39,'Cost Input'!$C$7:$C$964,Overview!$B$42)</f>
        <v>0</v>
      </c>
      <c r="K43" s="71">
        <f>SUMIFS('Cost Input'!$N$7:$N$964,'Cost Input'!$A$7:$A$964,Overview!$K$5,'Cost Input'!$B$7:$B$964,$A$39,'Cost Input'!$C$7:$C$964,Overview!$B$42)</f>
        <v>0</v>
      </c>
      <c r="L43" s="71">
        <f>SUMIFS('Cost Input'!$N$7:$N$964,'Cost Input'!$A$7:$A$964,Overview!$L$5,'Cost Input'!$B$7:$B$964,$A$39,'Cost Input'!$C$7:$C$964,Overview!$B$42)</f>
        <v>0</v>
      </c>
      <c r="M43" s="71">
        <f>SUMIFS('Cost Input'!$N$7:$N$964,'Cost Input'!$A$7:$A$964,Overview!$M$5,'Cost Input'!$B$7:$B$964,$A$39,'Cost Input'!$C$7:$C$964,Overview!$B$42)</f>
        <v>0</v>
      </c>
      <c r="N43" s="72">
        <f t="shared" si="21"/>
        <v>0</v>
      </c>
      <c r="O43" s="1"/>
      <c r="P43" s="1"/>
      <c r="Q43" s="1"/>
      <c r="R43" s="1"/>
      <c r="S43" s="1"/>
      <c r="T43" s="1"/>
      <c r="U43" s="1"/>
      <c r="V43" s="1"/>
      <c r="W43" s="1"/>
      <c r="X43" s="1"/>
      <c r="Y43" s="1"/>
      <c r="Z43" s="1"/>
    </row>
    <row r="44" spans="1:26" ht="14.25" customHeight="1">
      <c r="A44" s="201"/>
      <c r="B44" s="208"/>
      <c r="C44" s="73" t="s">
        <v>117</v>
      </c>
      <c r="D44" s="74">
        <f>SUMIFS('Cost Input'!$O$7:$O$964,'Cost Input'!$A$7:$A$964,Overview!$D$5,'Cost Input'!$B$7:$B$964,$A$39,'Cost Input'!$C$7:$C$964,Overview!$B$42)</f>
        <v>0</v>
      </c>
      <c r="E44" s="74">
        <f>SUMIFS('Cost Input'!$O$7:$O$964,'Cost Input'!$A$7:$A$964,Overview!$E$5,'Cost Input'!$B$7:$B$964,$A$39,'Cost Input'!$C$7:$C$964,Overview!$B$42)</f>
        <v>0</v>
      </c>
      <c r="F44" s="74">
        <f>SUMIFS('Cost Input'!$O$7:$O$964,'Cost Input'!$A$7:$A$964,Overview!$F$5,'Cost Input'!$B$7:$B$964,$A$39,'Cost Input'!$C$7:$C$964,Overview!$B$42)</f>
        <v>0</v>
      </c>
      <c r="G44" s="74">
        <f>SUMIFS('Cost Input'!$O$7:$O$964,'Cost Input'!$A$7:$A$964,Overview!$G$5,'Cost Input'!$B$7:$B$964,$A$39,'Cost Input'!$C$7:$C$964,Overview!$B$42)</f>
        <v>0</v>
      </c>
      <c r="H44" s="74">
        <f>SUMIFS('Cost Input'!$O$7:$O$964,'Cost Input'!$A$7:$A$964,Overview!$H$5,'Cost Input'!$B$7:$B$964,$A$39,'Cost Input'!$C$7:$C$964,Overview!$B$42)</f>
        <v>0</v>
      </c>
      <c r="I44" s="74">
        <f>SUMIFS('Cost Input'!$O$7:$O$964,'Cost Input'!$A$7:$A$964,Overview!$I$5,'Cost Input'!$B$7:$B$964,$A$39,'Cost Input'!$C$7:$C$964,Overview!$B$42)</f>
        <v>0</v>
      </c>
      <c r="J44" s="74">
        <f>SUMIFS('Cost Input'!$O$7:$O$964,'Cost Input'!$A$7:$A$964,Overview!$J$5,'Cost Input'!$B$7:$B$964,$A$39,'Cost Input'!$C$7:$C$964,Overview!$B$42)</f>
        <v>0</v>
      </c>
      <c r="K44" s="74">
        <f>SUMIFS('Cost Input'!$O$7:$O$964,'Cost Input'!$A$7:$A$964,Overview!$K$5,'Cost Input'!$B$7:$B$964,$A$39,'Cost Input'!$C$7:$C$964,Overview!$B$42)</f>
        <v>0</v>
      </c>
      <c r="L44" s="74">
        <f>SUMIFS('Cost Input'!$O$7:$O$964,'Cost Input'!$A$7:$A$964,Overview!$L$5,'Cost Input'!$B$7:$B$964,$A$39,'Cost Input'!$C$7:$C$964,Overview!$B$42)</f>
        <v>0</v>
      </c>
      <c r="M44" s="74">
        <f>SUMIFS('Cost Input'!$O$7:$O$964,'Cost Input'!$A$7:$A$964,Overview!$M$5,'Cost Input'!$B$7:$B$964,$A$39,'Cost Input'!$C$7:$C$964,Overview!$B$42)</f>
        <v>0</v>
      </c>
      <c r="N44" s="75">
        <f t="shared" si="21"/>
        <v>0</v>
      </c>
      <c r="O44" s="1"/>
      <c r="P44" s="1"/>
      <c r="Q44" s="1"/>
      <c r="R44" s="1"/>
      <c r="S44" s="1"/>
      <c r="T44" s="1"/>
      <c r="U44" s="1"/>
      <c r="V44" s="1"/>
      <c r="W44" s="1"/>
      <c r="X44" s="1"/>
      <c r="Y44" s="1"/>
      <c r="Z44" s="1"/>
    </row>
    <row r="45" spans="1:26" ht="14.25" customHeight="1">
      <c r="A45" s="201"/>
      <c r="B45" s="209" t="s">
        <v>76</v>
      </c>
      <c r="C45" s="76" t="s">
        <v>113</v>
      </c>
      <c r="D45" s="77">
        <f>SUMIFS('Cost Input'!$M$7:$M$964,'Cost Input'!$A$7:$A$964,Overview!$D$5,'Cost Input'!$B$7:$B$964,$A$39,'Cost Input'!$C$7:$C$964,Overview!$B$45)</f>
        <v>0</v>
      </c>
      <c r="E45" s="77">
        <f>SUMIFS('Cost Input'!$M$7:$M$964,'Cost Input'!$A$7:$A$964,Overview!$E$5,'Cost Input'!$B$7:$B$964,$A$39,'Cost Input'!$C$7:$C$964,Overview!$B$45)</f>
        <v>0</v>
      </c>
      <c r="F45" s="77">
        <f>SUMIFS('Cost Input'!$M$7:$M$964,'Cost Input'!$A$7:$A$964,Overview!$F$5,'Cost Input'!$B$7:$B$964,$A$39,'Cost Input'!$C$7:$C$964,Overview!$B$45)</f>
        <v>0</v>
      </c>
      <c r="G45" s="77">
        <f>SUMIFS('Cost Input'!$M$7:$M$964,'Cost Input'!$A$7:$A$964,Overview!$G$5,'Cost Input'!$B$7:$B$964,$A$39,'Cost Input'!$C$7:$C$964,Overview!$B$45)</f>
        <v>0</v>
      </c>
      <c r="H45" s="77">
        <f>SUMIFS('Cost Input'!$M$7:$M$964,'Cost Input'!$A$7:$A$964,Overview!$H$5,'Cost Input'!$B$7:$B$964,$A$39,'Cost Input'!$C$7:$C$964,Overview!$B$45)</f>
        <v>0</v>
      </c>
      <c r="I45" s="77">
        <f>SUMIFS('Cost Input'!$M$7:$M$964,'Cost Input'!$A$7:$A$964,Overview!$I$5,'Cost Input'!$B$7:$B$964,$A$39,'Cost Input'!$C$7:$C$964,Overview!$B$45)</f>
        <v>0</v>
      </c>
      <c r="J45" s="77">
        <f>SUMIFS('Cost Input'!$M$7:$M$964,'Cost Input'!$A$7:$A$964,Overview!$J$5,'Cost Input'!$B$7:$B$964,$A$39,'Cost Input'!$C$7:$C$964,Overview!$B$45)</f>
        <v>0</v>
      </c>
      <c r="K45" s="77">
        <f>SUMIFS('Cost Input'!$M$7:$M$964,'Cost Input'!$A$7:$A$964,Overview!$K$5,'Cost Input'!$B$7:$B$964,$A$39,'Cost Input'!$C$7:$C$964,Overview!$B$45)</f>
        <v>0</v>
      </c>
      <c r="L45" s="77">
        <f>SUMIFS('Cost Input'!$M$7:$M$964,'Cost Input'!$A$7:$A$964,Overview!$L$5,'Cost Input'!$B$7:$B$964,$A$39,'Cost Input'!$C$7:$C$964,Overview!$B$45)</f>
        <v>0</v>
      </c>
      <c r="M45" s="77">
        <f>SUMIFS('Cost Input'!$M$7:$M$964,'Cost Input'!$A$7:$A$964,Overview!$M$5,'Cost Input'!$B$7:$B$964,$A$39,'Cost Input'!$C$7:$C$964,Overview!$B$45)</f>
        <v>0</v>
      </c>
      <c r="N45" s="78">
        <f t="shared" si="21"/>
        <v>0</v>
      </c>
      <c r="O45" s="1"/>
      <c r="P45" s="1"/>
      <c r="Q45" s="1"/>
      <c r="R45" s="1"/>
      <c r="S45" s="1"/>
      <c r="T45" s="1"/>
      <c r="U45" s="1"/>
      <c r="V45" s="1"/>
      <c r="W45" s="1"/>
      <c r="X45" s="1"/>
      <c r="Y45" s="1"/>
      <c r="Z45" s="1"/>
    </row>
    <row r="46" spans="1:26" ht="14.25" customHeight="1">
      <c r="A46" s="201"/>
      <c r="B46" s="205"/>
      <c r="C46" s="70" t="s">
        <v>115</v>
      </c>
      <c r="D46" s="71">
        <f>SUMIFS('Cost Input'!$N$7:$N$964,'Cost Input'!$A$7:$A$964,Overview!$D$5,'Cost Input'!$B$7:$B$964,$A$39,'Cost Input'!$C$7:$C$964,Overview!$B$45)</f>
        <v>0</v>
      </c>
      <c r="E46" s="71">
        <f>SUMIFS('Cost Input'!$N$7:$N$964,'Cost Input'!$A$7:$A$964,Overview!$E$5,'Cost Input'!$B$7:$B$964,$A$39,'Cost Input'!$C$7:$C$964,Overview!$B$45)</f>
        <v>0</v>
      </c>
      <c r="F46" s="71">
        <f>SUMIFS('Cost Input'!$N$7:$N$964,'Cost Input'!$A$7:$A$964,Overview!$F$5,'Cost Input'!$B$7:$B$964,$A$39,'Cost Input'!$C$7:$C$964,Overview!$B$45)</f>
        <v>0</v>
      </c>
      <c r="G46" s="71">
        <f>SUMIFS('Cost Input'!$N$7:$N$964,'Cost Input'!$A$7:$A$964,Overview!$G$5,'Cost Input'!$B$7:$B$964,$A$39,'Cost Input'!$C$7:$C$964,Overview!$B$45)</f>
        <v>0</v>
      </c>
      <c r="H46" s="71">
        <f>SUMIFS('Cost Input'!$N$7:$N$964,'Cost Input'!$A$7:$A$964,Overview!$H$5,'Cost Input'!$B$7:$B$964,$A$39,'Cost Input'!$C$7:$C$964,Overview!$B$45)</f>
        <v>0</v>
      </c>
      <c r="I46" s="71">
        <f>SUMIFS('Cost Input'!$N$7:$N$964,'Cost Input'!$A$7:$A$964,Overview!$I$5,'Cost Input'!$B$7:$B$964,$A$39,'Cost Input'!$C$7:$C$964,Overview!$B$45)</f>
        <v>0</v>
      </c>
      <c r="J46" s="71">
        <f>SUMIFS('Cost Input'!$N$7:$N$964,'Cost Input'!$A$7:$A$964,Overview!$J$5,'Cost Input'!$B$7:$B$964,$A$39,'Cost Input'!$C$7:$C$964,Overview!$B$45)</f>
        <v>0</v>
      </c>
      <c r="K46" s="71">
        <f>SUMIFS('Cost Input'!$N$7:$N$964,'Cost Input'!$A$7:$A$964,Overview!$K$5,'Cost Input'!$B$7:$B$964,$A$39,'Cost Input'!$C$7:$C$964,Overview!$B$45)</f>
        <v>0</v>
      </c>
      <c r="L46" s="71">
        <f>SUMIFS('Cost Input'!$N$7:$N$964,'Cost Input'!$A$7:$A$964,Overview!$L$5,'Cost Input'!$B$7:$B$964,$A$39,'Cost Input'!$C$7:$C$964,Overview!$B$45)</f>
        <v>0</v>
      </c>
      <c r="M46" s="71">
        <f>SUMIFS('Cost Input'!$N$7:$N$964,'Cost Input'!$A$7:$A$964,Overview!$M$5,'Cost Input'!$B$7:$B$964,$A$39,'Cost Input'!$C$7:$C$964,Overview!$B$45)</f>
        <v>0</v>
      </c>
      <c r="N46" s="72">
        <f t="shared" si="21"/>
        <v>0</v>
      </c>
      <c r="O46" s="1"/>
      <c r="P46" s="1"/>
      <c r="Q46" s="1"/>
      <c r="R46" s="1"/>
      <c r="S46" s="1"/>
      <c r="T46" s="1"/>
      <c r="U46" s="1"/>
      <c r="V46" s="1"/>
      <c r="W46" s="1"/>
      <c r="X46" s="1"/>
      <c r="Y46" s="1"/>
      <c r="Z46" s="1"/>
    </row>
    <row r="47" spans="1:26" ht="14.25" customHeight="1">
      <c r="A47" s="201"/>
      <c r="B47" s="208"/>
      <c r="C47" s="73" t="s">
        <v>117</v>
      </c>
      <c r="D47" s="74">
        <f>SUMIFS('Cost Input'!$O$7:$O$964,'Cost Input'!$A$7:$A$964,Overview!$D$5,'Cost Input'!$B$7:$B$964,$A$39,'Cost Input'!$C$7:$C$964,Overview!$B$45)</f>
        <v>0</v>
      </c>
      <c r="E47" s="74">
        <f>SUMIFS('Cost Input'!$O$7:$O$964,'Cost Input'!$A$7:$A$964,Overview!$E$5,'Cost Input'!$B$7:$B$964,$A$39,'Cost Input'!$C$7:$C$964,Overview!$B$45)</f>
        <v>0</v>
      </c>
      <c r="F47" s="74">
        <f>SUMIFS('Cost Input'!$O$7:$O$964,'Cost Input'!$A$7:$A$964,Overview!$F$5,'Cost Input'!$B$7:$B$964,$A$39,'Cost Input'!$C$7:$C$964,Overview!$B$45)</f>
        <v>0</v>
      </c>
      <c r="G47" s="74">
        <f>SUMIFS('Cost Input'!$O$7:$O$964,'Cost Input'!$A$7:$A$964,Overview!$G$5,'Cost Input'!$B$7:$B$964,$A$39,'Cost Input'!$C$7:$C$964,Overview!$B$45)</f>
        <v>0</v>
      </c>
      <c r="H47" s="74">
        <f>SUMIFS('Cost Input'!$O$7:$O$964,'Cost Input'!$A$7:$A$964,Overview!$H$5,'Cost Input'!$B$7:$B$964,$A$39,'Cost Input'!$C$7:$C$964,Overview!$B$45)</f>
        <v>0</v>
      </c>
      <c r="I47" s="74">
        <f>SUMIFS('Cost Input'!$O$7:$O$964,'Cost Input'!$A$7:$A$964,Overview!$I$5,'Cost Input'!$B$7:$B$964,$A$39,'Cost Input'!$C$7:$C$964,Overview!$B$45)</f>
        <v>0</v>
      </c>
      <c r="J47" s="74">
        <f>SUMIFS('Cost Input'!$O$7:$O$964,'Cost Input'!$A$7:$A$964,Overview!$J$5,'Cost Input'!$B$7:$B$964,$A$39,'Cost Input'!$C$7:$C$964,Overview!$B$45)</f>
        <v>0</v>
      </c>
      <c r="K47" s="74">
        <f>SUMIFS('Cost Input'!$O$7:$O$964,'Cost Input'!$A$7:$A$964,Overview!$K$5,'Cost Input'!$B$7:$B$964,$A$39,'Cost Input'!$C$7:$C$964,Overview!$B$45)</f>
        <v>0</v>
      </c>
      <c r="L47" s="74">
        <f>SUMIFS('Cost Input'!$O$7:$O$964,'Cost Input'!$A$7:$A$964,Overview!$L$5,'Cost Input'!$B$7:$B$964,$A$39,'Cost Input'!$C$7:$C$964,Overview!$B$45)</f>
        <v>0</v>
      </c>
      <c r="M47" s="74">
        <f>SUMIFS('Cost Input'!$O$7:$O$964,'Cost Input'!$A$7:$A$964,Overview!$M$5,'Cost Input'!$B$7:$B$964,$A$39,'Cost Input'!$C$7:$C$964,Overview!$B$45)</f>
        <v>0</v>
      </c>
      <c r="N47" s="75">
        <f t="shared" si="21"/>
        <v>0</v>
      </c>
      <c r="O47" s="1"/>
      <c r="P47" s="1"/>
      <c r="Q47" s="1"/>
      <c r="R47" s="1"/>
      <c r="S47" s="1"/>
      <c r="T47" s="1"/>
      <c r="U47" s="1"/>
      <c r="V47" s="1"/>
      <c r="W47" s="1"/>
      <c r="X47" s="1"/>
      <c r="Y47" s="1"/>
      <c r="Z47" s="1"/>
    </row>
    <row r="48" spans="1:26" ht="14.25" customHeight="1">
      <c r="A48" s="201"/>
      <c r="B48" s="209" t="s">
        <v>80</v>
      </c>
      <c r="C48" s="76" t="s">
        <v>113</v>
      </c>
      <c r="D48" s="77">
        <f>SUMIFS('Cost Input'!$M$7:$M$964,'Cost Input'!$A$7:$A$964,Overview!$D$5,'Cost Input'!$B$7:$B$964,$A$39,'Cost Input'!$C$7:$C$964,Overview!$B$48)</f>
        <v>0</v>
      </c>
      <c r="E48" s="77">
        <f>SUMIFS('Cost Input'!$M$7:$M$964,'Cost Input'!$A$7:$A$964,Overview!$E$5,'Cost Input'!$B$7:$B$964,$A$39,'Cost Input'!$C$7:$C$964,Overview!$B$48)</f>
        <v>0</v>
      </c>
      <c r="F48" s="77">
        <f>SUMIFS('Cost Input'!$M$7:$M$964,'Cost Input'!$A$7:$A$964,Overview!$F$5,'Cost Input'!$B$7:$B$964,$A$39,'Cost Input'!$C$7:$C$964,Overview!$B$48)</f>
        <v>0</v>
      </c>
      <c r="G48" s="77">
        <f>SUMIFS('Cost Input'!$M$7:$M$964,'Cost Input'!$A$7:$A$964,Overview!$G$5,'Cost Input'!$B$7:$B$964,$A$39,'Cost Input'!$C$7:$C$964,Overview!$B$48)</f>
        <v>0</v>
      </c>
      <c r="H48" s="77">
        <f>SUMIFS('Cost Input'!$M$7:$M$964,'Cost Input'!$A$7:$A$964,Overview!$H$5,'Cost Input'!$B$7:$B$964,$A$39,'Cost Input'!$C$7:$C$964,Overview!$B$48)</f>
        <v>0</v>
      </c>
      <c r="I48" s="77">
        <f>SUMIFS('Cost Input'!$M$7:$M$964,'Cost Input'!$A$7:$A$964,Overview!$I$5,'Cost Input'!$B$7:$B$964,$A$39,'Cost Input'!$C$7:$C$964,Overview!$B$48)</f>
        <v>0</v>
      </c>
      <c r="J48" s="77">
        <f>SUMIFS('Cost Input'!$M$7:$M$964,'Cost Input'!$A$7:$A$964,Overview!$J$5,'Cost Input'!$B$7:$B$964,$A$39,'Cost Input'!$C$7:$C$964,Overview!$B$48)</f>
        <v>0</v>
      </c>
      <c r="K48" s="77">
        <f>SUMIFS('Cost Input'!$M$7:$M$964,'Cost Input'!$A$7:$A$964,Overview!$K$5,'Cost Input'!$B$7:$B$964,$A$39,'Cost Input'!$C$7:$C$964,Overview!$B$48)</f>
        <v>0</v>
      </c>
      <c r="L48" s="77">
        <f>SUMIFS('Cost Input'!$M$7:$M$964,'Cost Input'!$A$7:$A$964,Overview!$L$5,'Cost Input'!$B$7:$B$964,$A$39,'Cost Input'!$C$7:$C$964,Overview!$B$48)</f>
        <v>0</v>
      </c>
      <c r="M48" s="77">
        <f>SUMIFS('Cost Input'!$M$7:$M$964,'Cost Input'!$A$7:$A$964,Overview!$M$5,'Cost Input'!$B$7:$B$964,$A$39,'Cost Input'!$C$7:$C$964,Overview!$B$48)</f>
        <v>0</v>
      </c>
      <c r="N48" s="78">
        <f t="shared" si="21"/>
        <v>0</v>
      </c>
      <c r="O48" s="1"/>
      <c r="P48" s="1"/>
      <c r="Q48" s="1"/>
      <c r="R48" s="1"/>
      <c r="S48" s="1"/>
      <c r="T48" s="1"/>
      <c r="U48" s="1"/>
      <c r="V48" s="1"/>
      <c r="W48" s="1"/>
      <c r="X48" s="1"/>
      <c r="Y48" s="1"/>
      <c r="Z48" s="1"/>
    </row>
    <row r="49" spans="1:26" ht="14.25" customHeight="1">
      <c r="A49" s="201"/>
      <c r="B49" s="205"/>
      <c r="C49" s="70" t="s">
        <v>115</v>
      </c>
      <c r="D49" s="71">
        <f>SUMIFS('Cost Input'!$N$7:$N$964,'Cost Input'!$A$7:$A$964,Overview!$D$5,'Cost Input'!$B$7:$B$964,$A$39,'Cost Input'!$C$7:$C$964,Overview!$B$48)</f>
        <v>0</v>
      </c>
      <c r="E49" s="71">
        <f>SUMIFS('Cost Input'!$N$7:$N$964,'Cost Input'!$A$7:$A$964,Overview!$E$5,'Cost Input'!$B$7:$B$964,$A$39,'Cost Input'!$C$7:$C$964,Overview!$B$48)</f>
        <v>0</v>
      </c>
      <c r="F49" s="71">
        <f>SUMIFS('Cost Input'!$N$7:$N$964,'Cost Input'!$A$7:$A$964,Overview!$F$5,'Cost Input'!$B$7:$B$964,$A$39,'Cost Input'!$C$7:$C$964,Overview!$B$48)</f>
        <v>0</v>
      </c>
      <c r="G49" s="71">
        <f>SUMIFS('Cost Input'!$N$7:$N$964,'Cost Input'!$A$7:$A$964,Overview!$G$5,'Cost Input'!$B$7:$B$964,$A$39,'Cost Input'!$C$7:$C$964,Overview!$B$48)</f>
        <v>0</v>
      </c>
      <c r="H49" s="71">
        <f>SUMIFS('Cost Input'!$N$7:$N$964,'Cost Input'!$A$7:$A$964,Overview!$H$5,'Cost Input'!$B$7:$B$964,$A$39,'Cost Input'!$C$7:$C$964,Overview!$B$48)</f>
        <v>0</v>
      </c>
      <c r="I49" s="71">
        <f>SUMIFS('Cost Input'!$N$7:$N$964,'Cost Input'!$A$7:$A$964,Overview!$I$5,'Cost Input'!$B$7:$B$964,$A$39,'Cost Input'!$C$7:$C$964,Overview!$B$48)</f>
        <v>0</v>
      </c>
      <c r="J49" s="71">
        <f>SUMIFS('Cost Input'!$N$7:$N$964,'Cost Input'!$A$7:$A$964,Overview!$J$5,'Cost Input'!$B$7:$B$964,$A$39,'Cost Input'!$C$7:$C$964,Overview!$B$48)</f>
        <v>0</v>
      </c>
      <c r="K49" s="71">
        <f>SUMIFS('Cost Input'!$N$7:$N$964,'Cost Input'!$A$7:$A$964,Overview!$K$5,'Cost Input'!$B$7:$B$964,$A$39,'Cost Input'!$C$7:$C$964,Overview!$B$48)</f>
        <v>0</v>
      </c>
      <c r="L49" s="71">
        <f>SUMIFS('Cost Input'!$N$7:$N$964,'Cost Input'!$A$7:$A$964,Overview!$L$5,'Cost Input'!$B$7:$B$964,$A$39,'Cost Input'!$C$7:$C$964,Overview!$B$48)</f>
        <v>0</v>
      </c>
      <c r="M49" s="71">
        <f>SUMIFS('Cost Input'!$N$7:$N$964,'Cost Input'!$A$7:$A$964,Overview!$M$5,'Cost Input'!$B$7:$B$964,$A$39,'Cost Input'!$C$7:$C$964,Overview!$B$48)</f>
        <v>0</v>
      </c>
      <c r="N49" s="72">
        <f t="shared" si="21"/>
        <v>0</v>
      </c>
      <c r="O49" s="1"/>
      <c r="P49" s="1"/>
      <c r="Q49" s="1"/>
      <c r="R49" s="1"/>
      <c r="S49" s="1"/>
      <c r="T49" s="1"/>
      <c r="U49" s="1"/>
      <c r="V49" s="1"/>
      <c r="W49" s="1"/>
      <c r="X49" s="1"/>
      <c r="Y49" s="1"/>
      <c r="Z49" s="1"/>
    </row>
    <row r="50" spans="1:26" ht="14.25" customHeight="1">
      <c r="A50" s="219"/>
      <c r="B50" s="208"/>
      <c r="C50" s="73" t="s">
        <v>117</v>
      </c>
      <c r="D50" s="74">
        <f>SUMIFS('Cost Input'!$O$7:$O$964,'Cost Input'!$A$7:$A$964,Overview!$D$5,'Cost Input'!$B$7:$B$964,$A$39,'Cost Input'!$C$7:$C$964,Overview!$B$48)</f>
        <v>0</v>
      </c>
      <c r="E50" s="74">
        <f>SUMIFS('Cost Input'!$O$7:$O$964,'Cost Input'!$A$7:$A$964,Overview!$E$5,'Cost Input'!$B$7:$B$964,$A$39,'Cost Input'!$C$7:$C$964,Overview!$B$48)</f>
        <v>0</v>
      </c>
      <c r="F50" s="74">
        <f>SUMIFS('Cost Input'!$O$7:$O$964,'Cost Input'!$A$7:$A$964,Overview!$F$5,'Cost Input'!$B$7:$B$964,$A$39,'Cost Input'!$C$7:$C$964,Overview!$B$48)</f>
        <v>0</v>
      </c>
      <c r="G50" s="74">
        <f>SUMIFS('Cost Input'!$O$7:$O$964,'Cost Input'!$A$7:$A$964,Overview!$G$5,'Cost Input'!$B$7:$B$964,$A$39,'Cost Input'!$C$7:$C$964,Overview!$B$48)</f>
        <v>0</v>
      </c>
      <c r="H50" s="74">
        <f>SUMIFS('Cost Input'!$O$7:$O$964,'Cost Input'!$A$7:$A$964,Overview!$H$5,'Cost Input'!$B$7:$B$964,$A$39,'Cost Input'!$C$7:$C$964,Overview!$B$48)</f>
        <v>0</v>
      </c>
      <c r="I50" s="74">
        <f>SUMIFS('Cost Input'!$O$7:$O$964,'Cost Input'!$A$7:$A$964,Overview!$I$5,'Cost Input'!$B$7:$B$964,$A$39,'Cost Input'!$C$7:$C$964,Overview!$B$48)</f>
        <v>0</v>
      </c>
      <c r="J50" s="74">
        <f>SUMIFS('Cost Input'!$O$7:$O$964,'Cost Input'!$A$7:$A$964,Overview!$J$5,'Cost Input'!$B$7:$B$964,$A$39,'Cost Input'!$C$7:$C$964,Overview!$B$48)</f>
        <v>0</v>
      </c>
      <c r="K50" s="74">
        <f>SUMIFS('Cost Input'!$O$7:$O$964,'Cost Input'!$A$7:$A$964,Overview!$K$5,'Cost Input'!$B$7:$B$964,$A$39,'Cost Input'!$C$7:$C$964,Overview!$B$48)</f>
        <v>0</v>
      </c>
      <c r="L50" s="74">
        <f>SUMIFS('Cost Input'!$O$7:$O$964,'Cost Input'!$A$7:$A$964,Overview!$L$5,'Cost Input'!$B$7:$B$964,$A$39,'Cost Input'!$C$7:$C$964,Overview!$B$48)</f>
        <v>0</v>
      </c>
      <c r="M50" s="74">
        <f>SUMIFS('Cost Input'!$O$7:$O$964,'Cost Input'!$A$7:$A$964,Overview!$M$5,'Cost Input'!$B$7:$B$964,$A$39,'Cost Input'!$C$7:$C$964,Overview!$B$48)</f>
        <v>0</v>
      </c>
      <c r="N50" s="75">
        <f t="shared" si="21"/>
        <v>0</v>
      </c>
      <c r="O50" s="1"/>
      <c r="P50" s="1"/>
      <c r="Q50" s="1"/>
      <c r="R50" s="1"/>
      <c r="S50" s="1"/>
      <c r="T50" s="1"/>
      <c r="U50" s="1"/>
      <c r="V50" s="1"/>
      <c r="W50" s="1"/>
      <c r="X50" s="1"/>
      <c r="Y50" s="1"/>
      <c r="Z50" s="1"/>
    </row>
    <row r="51" spans="1:26" ht="14.25" customHeight="1">
      <c r="A51" s="212" t="s">
        <v>120</v>
      </c>
      <c r="B51" s="213"/>
      <c r="C51" s="58" t="s">
        <v>113</v>
      </c>
      <c r="D51" s="59">
        <f t="shared" ref="D51:M51" si="22">ROUNDUP(SUM(D39,D42,D45,D48),-3)</f>
        <v>0</v>
      </c>
      <c r="E51" s="59">
        <f t="shared" si="22"/>
        <v>0</v>
      </c>
      <c r="F51" s="59">
        <f t="shared" si="22"/>
        <v>0</v>
      </c>
      <c r="G51" s="59">
        <f t="shared" si="22"/>
        <v>0</v>
      </c>
      <c r="H51" s="59">
        <f t="shared" si="22"/>
        <v>0</v>
      </c>
      <c r="I51" s="59">
        <f t="shared" si="22"/>
        <v>0</v>
      </c>
      <c r="J51" s="59">
        <f t="shared" si="22"/>
        <v>0</v>
      </c>
      <c r="K51" s="59">
        <f t="shared" si="22"/>
        <v>0</v>
      </c>
      <c r="L51" s="59">
        <f t="shared" si="22"/>
        <v>0</v>
      </c>
      <c r="M51" s="59">
        <f t="shared" si="22"/>
        <v>0</v>
      </c>
      <c r="N51" s="60">
        <f t="shared" si="21"/>
        <v>0</v>
      </c>
      <c r="O51" s="1"/>
      <c r="P51" s="1"/>
      <c r="Q51" s="1"/>
      <c r="R51" s="1"/>
      <c r="S51" s="1"/>
      <c r="T51" s="1"/>
      <c r="U51" s="1"/>
      <c r="V51" s="1"/>
      <c r="W51" s="1"/>
      <c r="X51" s="1"/>
      <c r="Y51" s="1"/>
      <c r="Z51" s="1"/>
    </row>
    <row r="52" spans="1:26" ht="14.25" hidden="1" customHeight="1">
      <c r="A52" s="214"/>
      <c r="B52" s="215"/>
      <c r="C52" s="61" t="s">
        <v>121</v>
      </c>
      <c r="D52" s="59">
        <f>ROUNDUP(SUMIFS('Cost Input'!$M$7:$M$964,'Cost Input'!$A$7:$A$964,Overview!$D$5,'Cost Input'!$B$7:$B$964,$A$39),-3)</f>
        <v>0</v>
      </c>
      <c r="E52" s="59">
        <f>ROUNDUP(SUMIFS('Cost Input'!$M$7:$M$964,'Cost Input'!$A$7:$A$964,Overview!E$5,'Cost Input'!$B$7:$B$964,$A$39),-3)</f>
        <v>0</v>
      </c>
      <c r="F52" s="59">
        <f>ROUNDUP(SUMIFS('Cost Input'!$M$7:$M$964,'Cost Input'!$A$7:$A$964,Overview!F$5,'Cost Input'!$B$7:$B$964,$A$39),-3)</f>
        <v>0</v>
      </c>
      <c r="G52" s="59">
        <f>ROUNDUP(SUMIFS('Cost Input'!$M$7:$M$964,'Cost Input'!$A$7:$A$964,Overview!$G$5,'Cost Input'!$B$7:$B$964,$A$39),-3)</f>
        <v>0</v>
      </c>
      <c r="H52" s="59">
        <f>ROUNDUP(SUMIFS('Cost Input'!$M$7:$M$964,'Cost Input'!$A$7:$A$964,Overview!H$5,'Cost Input'!$B$7:$B$964,$A$39),-3)</f>
        <v>0</v>
      </c>
      <c r="I52" s="59">
        <f>ROUNDUP(SUMIFS('Cost Input'!$M$7:$M$964,'Cost Input'!$A$7:$A$964,Overview!I$5,'Cost Input'!$B$7:$B$964,$A$39),-3)</f>
        <v>0</v>
      </c>
      <c r="J52" s="59">
        <f>ROUNDUP(SUMIFS('Cost Input'!$M$7:$M$964,'Cost Input'!$A$7:$A$964,Overview!J$5,'Cost Input'!$B$7:$B$964,$A$39),-3)</f>
        <v>0</v>
      </c>
      <c r="K52" s="59">
        <f>ROUNDUP(SUMIFS('Cost Input'!$M$7:$M$964,'Cost Input'!$A$7:$A$964,Overview!K$5,'Cost Input'!$B$7:$B$964,$A$39),-3)</f>
        <v>0</v>
      </c>
      <c r="L52" s="59">
        <f>ROUNDUP(SUMIFS('Cost Input'!$M$7:$M$964,'Cost Input'!$A$7:$A$964,Overview!L$5,'Cost Input'!$B$7:$B$964,$A$39),-3)</f>
        <v>0</v>
      </c>
      <c r="M52" s="59">
        <f>ROUNDUP(SUMIFS('Cost Input'!$M$7:$M$964,'Cost Input'!$A$7:$A$964,Overview!M$5,'Cost Input'!$B$7:$B$964,$A$39),-3)</f>
        <v>0</v>
      </c>
      <c r="N52" s="60"/>
      <c r="O52" s="1"/>
      <c r="P52" s="1"/>
      <c r="Q52" s="1"/>
      <c r="R52" s="1"/>
      <c r="S52" s="1"/>
      <c r="T52" s="1"/>
      <c r="U52" s="1"/>
      <c r="V52" s="1"/>
      <c r="W52" s="1"/>
      <c r="X52" s="1"/>
      <c r="Y52" s="1"/>
      <c r="Z52" s="1"/>
    </row>
    <row r="53" spans="1:26" ht="14.25" customHeight="1">
      <c r="A53" s="214"/>
      <c r="B53" s="215"/>
      <c r="C53" s="58" t="s">
        <v>115</v>
      </c>
      <c r="D53" s="59">
        <f t="shared" ref="D53:M53" si="23">ROUNDUP(SUM(D40,D43,D46,D49),-3)</f>
        <v>0</v>
      </c>
      <c r="E53" s="59">
        <f t="shared" si="23"/>
        <v>0</v>
      </c>
      <c r="F53" s="59">
        <f t="shared" si="23"/>
        <v>0</v>
      </c>
      <c r="G53" s="59">
        <f t="shared" si="23"/>
        <v>0</v>
      </c>
      <c r="H53" s="59">
        <f t="shared" si="23"/>
        <v>0</v>
      </c>
      <c r="I53" s="59">
        <f t="shared" si="23"/>
        <v>0</v>
      </c>
      <c r="J53" s="59">
        <f t="shared" si="23"/>
        <v>0</v>
      </c>
      <c r="K53" s="59">
        <f t="shared" si="23"/>
        <v>0</v>
      </c>
      <c r="L53" s="59">
        <f t="shared" si="23"/>
        <v>0</v>
      </c>
      <c r="M53" s="59">
        <f t="shared" si="23"/>
        <v>0</v>
      </c>
      <c r="N53" s="60">
        <f>SUM(D53:M53)</f>
        <v>0</v>
      </c>
      <c r="O53" s="1"/>
      <c r="P53" s="1"/>
      <c r="Q53" s="1"/>
      <c r="R53" s="1"/>
      <c r="S53" s="1"/>
      <c r="T53" s="1"/>
      <c r="U53" s="1"/>
      <c r="V53" s="1"/>
      <c r="W53" s="1"/>
      <c r="X53" s="1"/>
      <c r="Y53" s="1"/>
      <c r="Z53" s="1"/>
    </row>
    <row r="54" spans="1:26" ht="14.25" hidden="1" customHeight="1">
      <c r="A54" s="214"/>
      <c r="B54" s="215"/>
      <c r="C54" s="61" t="s">
        <v>121</v>
      </c>
      <c r="D54" s="59">
        <f>ROUNDUP((SUMIFS('Cost Input'!$N$7:$N$964,'Cost Input'!$A$7:$A$964,Overview!D$5,'Cost Input'!$B$7:$B$964,$A$39)),-3)</f>
        <v>0</v>
      </c>
      <c r="E54" s="59">
        <f>ROUNDUP(SUMIFS('Cost Input'!$N$7:$N$964,'Cost Input'!$A$7:$A$964,Overview!E$5,'Cost Input'!$B$7:$B$964,$A$39),-3)</f>
        <v>0</v>
      </c>
      <c r="F54" s="59">
        <f>ROUNDUP(SUMIFS('Cost Input'!$N$7:$N$964,'Cost Input'!$A$7:$A$964,Overview!F$5,'Cost Input'!$B$7:$B$964,$A$39),-3)</f>
        <v>0</v>
      </c>
      <c r="G54" s="59">
        <f>ROUNDUP(SUMIFS('Cost Input'!$N$7:$N$964,'Cost Input'!$A$7:$A$964,Overview!G$5,'Cost Input'!$B$7:$B$964,$A$39),-3)</f>
        <v>0</v>
      </c>
      <c r="H54" s="59">
        <f>ROUNDUP(SUMIFS('Cost Input'!$N$7:$N$964,'Cost Input'!$A$7:$A$964,Overview!H$5,'Cost Input'!$B$7:$B$964,$A$39),-3)</f>
        <v>0</v>
      </c>
      <c r="I54" s="59">
        <f>ROUNDUP(SUMIFS('Cost Input'!$N$7:$N$964,'Cost Input'!$A$7:$A$964,Overview!I$5,'Cost Input'!$B$7:$B$964,$A$39),-3)</f>
        <v>0</v>
      </c>
      <c r="J54" s="59">
        <f>ROUNDUP(SUMIFS('Cost Input'!$N$7:$N$964,'Cost Input'!$A$7:$A$964,Overview!J$5,'Cost Input'!$B$7:$B$964,$A$39),-3)</f>
        <v>0</v>
      </c>
      <c r="K54" s="59">
        <f>ROUNDUP(SUMIFS('Cost Input'!$N$7:$N$964,'Cost Input'!$A$7:$A$964,Overview!K$5,'Cost Input'!$B$7:$B$964,$A$39),-3)</f>
        <v>0</v>
      </c>
      <c r="L54" s="59">
        <f>ROUNDUP(SUMIFS('Cost Input'!$N$7:$N$964,'Cost Input'!$A$7:$A$964,Overview!L$5,'Cost Input'!$B$7:$B$964,$A$39),-3)</f>
        <v>0</v>
      </c>
      <c r="M54" s="59">
        <f>ROUNDUP(SUMIFS('Cost Input'!$N$7:$N$964,'Cost Input'!$A$7:$A$964,Overview!M$5,'Cost Input'!$B$7:$B$964,$A$39),-3)</f>
        <v>0</v>
      </c>
      <c r="N54" s="60"/>
      <c r="O54" s="1"/>
      <c r="P54" s="1"/>
      <c r="Q54" s="1"/>
      <c r="R54" s="1"/>
      <c r="S54" s="1"/>
      <c r="T54" s="1"/>
      <c r="U54" s="1"/>
      <c r="V54" s="1"/>
      <c r="W54" s="1"/>
      <c r="X54" s="1"/>
      <c r="Y54" s="1"/>
      <c r="Z54" s="1"/>
    </row>
    <row r="55" spans="1:26" ht="14.25" customHeight="1">
      <c r="A55" s="216"/>
      <c r="B55" s="217"/>
      <c r="C55" s="58" t="s">
        <v>117</v>
      </c>
      <c r="D55" s="59">
        <f t="shared" ref="D55:N55" si="24">SUM(D51,D53)</f>
        <v>0</v>
      </c>
      <c r="E55" s="59">
        <f t="shared" si="24"/>
        <v>0</v>
      </c>
      <c r="F55" s="59">
        <f t="shared" si="24"/>
        <v>0</v>
      </c>
      <c r="G55" s="59">
        <f t="shared" si="24"/>
        <v>0</v>
      </c>
      <c r="H55" s="59">
        <f t="shared" si="24"/>
        <v>0</v>
      </c>
      <c r="I55" s="59">
        <f t="shared" si="24"/>
        <v>0</v>
      </c>
      <c r="J55" s="59">
        <f t="shared" si="24"/>
        <v>0</v>
      </c>
      <c r="K55" s="59">
        <f t="shared" si="24"/>
        <v>0</v>
      </c>
      <c r="L55" s="59">
        <f t="shared" si="24"/>
        <v>0</v>
      </c>
      <c r="M55" s="59">
        <f t="shared" si="24"/>
        <v>0</v>
      </c>
      <c r="N55" s="60">
        <f t="shared" si="24"/>
        <v>0</v>
      </c>
      <c r="O55" s="1"/>
      <c r="P55" s="1"/>
      <c r="Q55" s="1"/>
      <c r="R55" s="1"/>
      <c r="S55" s="1"/>
      <c r="T55" s="1"/>
      <c r="U55" s="1"/>
      <c r="V55" s="1"/>
      <c r="W55" s="1"/>
      <c r="X55" s="1"/>
      <c r="Y55" s="1"/>
      <c r="Z55" s="1"/>
    </row>
    <row r="56" spans="1:26" ht="14.25" hidden="1" customHeight="1">
      <c r="A56" s="64"/>
      <c r="B56" s="65"/>
      <c r="C56" s="82" t="s">
        <v>121</v>
      </c>
      <c r="D56" s="81">
        <f>ROUNDUP((SUMIFS('Cost Input'!$O$7:$O$964,'Cost Input'!$A$7:$A$964,Overview!D$5,'Cost Input'!$B$7:$B$964,$A$39)),-3)</f>
        <v>0</v>
      </c>
      <c r="E56" s="59">
        <f>ROUNDUP(SUMIFS('Cost Input'!$O$7:$O$964,'Cost Input'!$A$7:$A$964,Overview!E$5,'Cost Input'!$B$7:$B$964,$A$39),-3)</f>
        <v>0</v>
      </c>
      <c r="F56" s="59">
        <f>ROUNDUP(SUMIFS('Cost Input'!$O$7:$O$964,'Cost Input'!$A$7:$A$964,Overview!F$5,'Cost Input'!$B$7:$B$964,$A$39),-3)</f>
        <v>0</v>
      </c>
      <c r="G56" s="59">
        <f>ROUNDUP(SUMIFS('Cost Input'!$O$7:$O$964,'Cost Input'!$A$7:$A$964,Overview!G$5,'Cost Input'!$B$7:$B$964,$A$39),-3)</f>
        <v>0</v>
      </c>
      <c r="H56" s="59">
        <f>ROUNDUP(SUMIFS('Cost Input'!$O$7:$O$964,'Cost Input'!$A$7:$A$964,Overview!H$5,'Cost Input'!$B$7:$B$964,$A$39),-3)</f>
        <v>0</v>
      </c>
      <c r="I56" s="59">
        <f>ROUNDUP(SUMIFS('Cost Input'!$O$7:$O$964,'Cost Input'!$A$7:$A$964,Overview!I$5,'Cost Input'!$B$7:$B$964,$A$39),-3)</f>
        <v>0</v>
      </c>
      <c r="J56" s="59">
        <f>ROUNDUP(SUMIFS('Cost Input'!$O$7:$O$964,'Cost Input'!$A$7:$A$964,Overview!J$5,'Cost Input'!$B$7:$B$964,$A$39),-3)</f>
        <v>0</v>
      </c>
      <c r="K56" s="59">
        <f>ROUNDUP(SUMIFS('Cost Input'!$O$7:$O$964,'Cost Input'!$A$7:$A$964,Overview!K$5,'Cost Input'!$B$7:$B$964,$A$39),-3)</f>
        <v>0</v>
      </c>
      <c r="L56" s="59">
        <f>ROUNDUP(SUMIFS('Cost Input'!$O$7:$O$964,'Cost Input'!$A$7:$A$964,Overview!L$5,'Cost Input'!$B$7:$B$964,$A$39),-3)</f>
        <v>0</v>
      </c>
      <c r="M56" s="59">
        <f>ROUNDUP(SUMIFS('Cost Input'!$O$7:$O$964,'Cost Input'!$A$7:$A$964,Overview!M$5,'Cost Input'!$B$7:$B$964,$A$39),-3)</f>
        <v>0</v>
      </c>
      <c r="N56" s="60"/>
      <c r="O56" s="1"/>
      <c r="P56" s="1"/>
      <c r="Q56" s="1"/>
      <c r="R56" s="1"/>
      <c r="S56" s="1"/>
      <c r="T56" s="1"/>
      <c r="U56" s="1"/>
      <c r="V56" s="1"/>
      <c r="W56" s="1"/>
      <c r="X56" s="1"/>
      <c r="Y56" s="1"/>
      <c r="Z56" s="1"/>
    </row>
    <row r="57" spans="1:26" ht="14.25" customHeight="1">
      <c r="A57" s="203" t="s">
        <v>123</v>
      </c>
      <c r="B57" s="207" t="s">
        <v>68</v>
      </c>
      <c r="C57" s="67" t="s">
        <v>113</v>
      </c>
      <c r="D57" s="68">
        <f>(D6+D24+D39)*0.1</f>
        <v>0</v>
      </c>
      <c r="E57" s="68">
        <f t="shared" ref="D57:M57" si="25">(E6+E24+E39)*0.1</f>
        <v>0</v>
      </c>
      <c r="F57" s="68">
        <f t="shared" si="25"/>
        <v>0</v>
      </c>
      <c r="G57" s="68">
        <f t="shared" si="25"/>
        <v>0</v>
      </c>
      <c r="H57" s="68">
        <f t="shared" si="25"/>
        <v>0</v>
      </c>
      <c r="I57" s="68">
        <f t="shared" si="25"/>
        <v>0</v>
      </c>
      <c r="J57" s="68">
        <f t="shared" si="25"/>
        <v>0</v>
      </c>
      <c r="K57" s="68">
        <f t="shared" si="25"/>
        <v>0</v>
      </c>
      <c r="L57" s="68">
        <f t="shared" si="25"/>
        <v>0</v>
      </c>
      <c r="M57" s="68">
        <f t="shared" si="25"/>
        <v>0</v>
      </c>
      <c r="N57" s="69">
        <f t="shared" ref="N57:N70" si="26">SUM(D57:M57)</f>
        <v>0</v>
      </c>
      <c r="O57" s="1"/>
      <c r="P57" s="1"/>
      <c r="Q57" s="1"/>
      <c r="R57" s="1"/>
      <c r="S57" s="1"/>
      <c r="T57" s="1"/>
      <c r="U57" s="1"/>
      <c r="V57" s="1"/>
      <c r="W57" s="1"/>
      <c r="X57" s="1"/>
      <c r="Y57" s="1"/>
      <c r="Z57" s="1"/>
    </row>
    <row r="58" spans="1:26" ht="14.25" customHeight="1">
      <c r="A58" s="201"/>
      <c r="B58" s="205"/>
      <c r="C58" s="70" t="s">
        <v>115</v>
      </c>
      <c r="D58" s="71">
        <f t="shared" ref="D58:M58" si="27">(D7+D25+D40)*0.1</f>
        <v>0</v>
      </c>
      <c r="E58" s="71">
        <f t="shared" si="27"/>
        <v>0</v>
      </c>
      <c r="F58" s="71">
        <f t="shared" si="27"/>
        <v>0</v>
      </c>
      <c r="G58" s="71">
        <f t="shared" si="27"/>
        <v>0</v>
      </c>
      <c r="H58" s="71">
        <f t="shared" si="27"/>
        <v>0</v>
      </c>
      <c r="I58" s="71">
        <f t="shared" si="27"/>
        <v>0</v>
      </c>
      <c r="J58" s="71">
        <f t="shared" si="27"/>
        <v>0</v>
      </c>
      <c r="K58" s="71">
        <f t="shared" si="27"/>
        <v>0</v>
      </c>
      <c r="L58" s="71">
        <f t="shared" si="27"/>
        <v>0</v>
      </c>
      <c r="M58" s="71">
        <f t="shared" si="27"/>
        <v>0</v>
      </c>
      <c r="N58" s="72">
        <f t="shared" si="26"/>
        <v>0</v>
      </c>
      <c r="O58" s="1"/>
      <c r="P58" s="1"/>
      <c r="Q58" s="1"/>
      <c r="R58" s="1"/>
      <c r="S58" s="1"/>
      <c r="T58" s="1"/>
      <c r="U58" s="1"/>
      <c r="V58" s="1"/>
      <c r="W58" s="1"/>
      <c r="X58" s="1"/>
      <c r="Y58" s="1"/>
      <c r="Z58" s="1"/>
    </row>
    <row r="59" spans="1:26" ht="14.25" customHeight="1">
      <c r="A59" s="201"/>
      <c r="B59" s="208"/>
      <c r="C59" s="73" t="s">
        <v>117</v>
      </c>
      <c r="D59" s="74">
        <f t="shared" ref="D59:M59" si="28">(D8+D26+D41)*0.1</f>
        <v>0</v>
      </c>
      <c r="E59" s="74">
        <f t="shared" si="28"/>
        <v>0</v>
      </c>
      <c r="F59" s="74">
        <f t="shared" si="28"/>
        <v>0</v>
      </c>
      <c r="G59" s="74">
        <f t="shared" si="28"/>
        <v>0</v>
      </c>
      <c r="H59" s="74">
        <f t="shared" si="28"/>
        <v>0</v>
      </c>
      <c r="I59" s="74">
        <f t="shared" si="28"/>
        <v>0</v>
      </c>
      <c r="J59" s="74">
        <f t="shared" si="28"/>
        <v>0</v>
      </c>
      <c r="K59" s="74">
        <f t="shared" si="28"/>
        <v>0</v>
      </c>
      <c r="L59" s="74">
        <f t="shared" si="28"/>
        <v>0</v>
      </c>
      <c r="M59" s="74">
        <f t="shared" si="28"/>
        <v>0</v>
      </c>
      <c r="N59" s="75">
        <f t="shared" si="26"/>
        <v>0</v>
      </c>
      <c r="O59" s="1"/>
      <c r="P59" s="1"/>
      <c r="Q59" s="1"/>
      <c r="R59" s="1"/>
      <c r="S59" s="1"/>
      <c r="T59" s="1"/>
      <c r="U59" s="1"/>
      <c r="V59" s="1"/>
      <c r="W59" s="1"/>
      <c r="X59" s="1"/>
      <c r="Y59" s="1"/>
      <c r="Z59" s="1"/>
    </row>
    <row r="60" spans="1:26" ht="14.25" customHeight="1">
      <c r="A60" s="201"/>
      <c r="B60" s="209" t="s">
        <v>72</v>
      </c>
      <c r="C60" s="76" t="s">
        <v>113</v>
      </c>
      <c r="D60" s="77">
        <f t="shared" ref="D60:M60" si="29">(D9+D27+D42)*0.1</f>
        <v>0</v>
      </c>
      <c r="E60" s="77">
        <f t="shared" si="29"/>
        <v>0</v>
      </c>
      <c r="F60" s="77">
        <f t="shared" si="29"/>
        <v>0</v>
      </c>
      <c r="G60" s="77">
        <f t="shared" si="29"/>
        <v>0</v>
      </c>
      <c r="H60" s="77">
        <f t="shared" si="29"/>
        <v>0</v>
      </c>
      <c r="I60" s="77">
        <f t="shared" si="29"/>
        <v>0</v>
      </c>
      <c r="J60" s="77">
        <f t="shared" si="29"/>
        <v>0</v>
      </c>
      <c r="K60" s="77">
        <f t="shared" si="29"/>
        <v>0</v>
      </c>
      <c r="L60" s="77">
        <f t="shared" si="29"/>
        <v>0</v>
      </c>
      <c r="M60" s="77">
        <f t="shared" si="29"/>
        <v>0</v>
      </c>
      <c r="N60" s="78">
        <f t="shared" si="26"/>
        <v>0</v>
      </c>
      <c r="O60" s="1"/>
      <c r="P60" s="1"/>
      <c r="Q60" s="1"/>
      <c r="R60" s="1"/>
      <c r="S60" s="1"/>
      <c r="T60" s="1"/>
      <c r="U60" s="1"/>
      <c r="V60" s="1"/>
      <c r="W60" s="1"/>
      <c r="X60" s="1"/>
      <c r="Y60" s="1"/>
      <c r="Z60" s="1"/>
    </row>
    <row r="61" spans="1:26" ht="14.25" customHeight="1">
      <c r="A61" s="201"/>
      <c r="B61" s="205"/>
      <c r="C61" s="70" t="s">
        <v>115</v>
      </c>
      <c r="D61" s="71">
        <f t="shared" ref="D61:M61" si="30">(D10+D28+D43)*0.1</f>
        <v>0</v>
      </c>
      <c r="E61" s="71">
        <f t="shared" si="30"/>
        <v>0</v>
      </c>
      <c r="F61" s="71">
        <f t="shared" si="30"/>
        <v>0</v>
      </c>
      <c r="G61" s="71">
        <f t="shared" si="30"/>
        <v>0</v>
      </c>
      <c r="H61" s="71">
        <f t="shared" si="30"/>
        <v>0</v>
      </c>
      <c r="I61" s="71">
        <f t="shared" si="30"/>
        <v>0</v>
      </c>
      <c r="J61" s="71">
        <f t="shared" si="30"/>
        <v>0</v>
      </c>
      <c r="K61" s="71">
        <f t="shared" si="30"/>
        <v>0</v>
      </c>
      <c r="L61" s="71">
        <f t="shared" si="30"/>
        <v>0</v>
      </c>
      <c r="M61" s="71">
        <f t="shared" si="30"/>
        <v>0</v>
      </c>
      <c r="N61" s="72">
        <f t="shared" si="26"/>
        <v>0</v>
      </c>
      <c r="O61" s="1"/>
      <c r="P61" s="1"/>
      <c r="Q61" s="1"/>
      <c r="R61" s="1"/>
      <c r="S61" s="1"/>
      <c r="T61" s="1"/>
      <c r="U61" s="1"/>
      <c r="V61" s="1"/>
      <c r="W61" s="1"/>
      <c r="X61" s="1"/>
      <c r="Y61" s="1"/>
      <c r="Z61" s="1"/>
    </row>
    <row r="62" spans="1:26" ht="14.25" customHeight="1">
      <c r="A62" s="201"/>
      <c r="B62" s="208"/>
      <c r="C62" s="73" t="s">
        <v>117</v>
      </c>
      <c r="D62" s="74">
        <f t="shared" ref="D62:M62" si="31">(D11+D29+D44)*0.1</f>
        <v>0</v>
      </c>
      <c r="E62" s="74">
        <f t="shared" si="31"/>
        <v>0</v>
      </c>
      <c r="F62" s="74">
        <f t="shared" si="31"/>
        <v>0</v>
      </c>
      <c r="G62" s="74">
        <f t="shared" si="31"/>
        <v>0</v>
      </c>
      <c r="H62" s="74">
        <f t="shared" si="31"/>
        <v>0</v>
      </c>
      <c r="I62" s="74">
        <f t="shared" si="31"/>
        <v>0</v>
      </c>
      <c r="J62" s="74">
        <f t="shared" si="31"/>
        <v>0</v>
      </c>
      <c r="K62" s="74">
        <f t="shared" si="31"/>
        <v>0</v>
      </c>
      <c r="L62" s="74">
        <f t="shared" si="31"/>
        <v>0</v>
      </c>
      <c r="M62" s="74">
        <f t="shared" si="31"/>
        <v>0</v>
      </c>
      <c r="N62" s="75">
        <f t="shared" si="26"/>
        <v>0</v>
      </c>
      <c r="O62" s="1"/>
      <c r="P62" s="1"/>
      <c r="Q62" s="1"/>
      <c r="R62" s="1"/>
      <c r="S62" s="1"/>
      <c r="T62" s="1"/>
      <c r="U62" s="1"/>
      <c r="V62" s="1"/>
      <c r="W62" s="1"/>
      <c r="X62" s="1"/>
      <c r="Y62" s="1"/>
      <c r="Z62" s="1"/>
    </row>
    <row r="63" spans="1:26" ht="14.25" customHeight="1">
      <c r="A63" s="201"/>
      <c r="B63" s="209" t="s">
        <v>76</v>
      </c>
      <c r="C63" s="76" t="s">
        <v>113</v>
      </c>
      <c r="D63" s="77">
        <f t="shared" ref="D63:M63" si="32">(D12+D30+D45)*0.1</f>
        <v>0</v>
      </c>
      <c r="E63" s="77">
        <f t="shared" si="32"/>
        <v>0</v>
      </c>
      <c r="F63" s="77">
        <f t="shared" si="32"/>
        <v>0</v>
      </c>
      <c r="G63" s="77">
        <f t="shared" si="32"/>
        <v>0</v>
      </c>
      <c r="H63" s="77">
        <f t="shared" si="32"/>
        <v>0</v>
      </c>
      <c r="I63" s="77">
        <f t="shared" si="32"/>
        <v>0</v>
      </c>
      <c r="J63" s="77">
        <f t="shared" si="32"/>
        <v>0</v>
      </c>
      <c r="K63" s="77">
        <f t="shared" si="32"/>
        <v>0</v>
      </c>
      <c r="L63" s="77">
        <f t="shared" si="32"/>
        <v>0</v>
      </c>
      <c r="M63" s="77">
        <f t="shared" si="32"/>
        <v>0</v>
      </c>
      <c r="N63" s="78">
        <f t="shared" si="26"/>
        <v>0</v>
      </c>
      <c r="O63" s="1"/>
      <c r="P63" s="1"/>
      <c r="Q63" s="1"/>
      <c r="R63" s="1"/>
      <c r="S63" s="1"/>
      <c r="T63" s="1"/>
      <c r="U63" s="1"/>
      <c r="V63" s="1"/>
      <c r="W63" s="1"/>
      <c r="X63" s="1"/>
      <c r="Y63" s="1"/>
      <c r="Z63" s="1"/>
    </row>
    <row r="64" spans="1:26" ht="14.25" customHeight="1">
      <c r="A64" s="201"/>
      <c r="B64" s="205"/>
      <c r="C64" s="70" t="s">
        <v>115</v>
      </c>
      <c r="D64" s="71">
        <f t="shared" ref="D64:M64" si="33">(D13+D31+D46)*0.1</f>
        <v>0</v>
      </c>
      <c r="E64" s="71">
        <f t="shared" si="33"/>
        <v>0</v>
      </c>
      <c r="F64" s="71">
        <f t="shared" si="33"/>
        <v>0</v>
      </c>
      <c r="G64" s="71">
        <f t="shared" si="33"/>
        <v>0</v>
      </c>
      <c r="H64" s="71">
        <f t="shared" si="33"/>
        <v>0</v>
      </c>
      <c r="I64" s="71">
        <f t="shared" si="33"/>
        <v>0</v>
      </c>
      <c r="J64" s="71">
        <f t="shared" si="33"/>
        <v>0</v>
      </c>
      <c r="K64" s="71">
        <f t="shared" si="33"/>
        <v>0</v>
      </c>
      <c r="L64" s="71">
        <f t="shared" si="33"/>
        <v>0</v>
      </c>
      <c r="M64" s="71">
        <f t="shared" si="33"/>
        <v>0</v>
      </c>
      <c r="N64" s="72">
        <f t="shared" si="26"/>
        <v>0</v>
      </c>
      <c r="O64" s="1"/>
      <c r="P64" s="1"/>
      <c r="Q64" s="1"/>
      <c r="R64" s="1"/>
      <c r="S64" s="1"/>
      <c r="T64" s="1"/>
      <c r="U64" s="1"/>
      <c r="V64" s="1"/>
      <c r="W64" s="1"/>
      <c r="X64" s="1"/>
      <c r="Y64" s="1"/>
      <c r="Z64" s="1"/>
    </row>
    <row r="65" spans="1:26" ht="14.25" customHeight="1">
      <c r="A65" s="201"/>
      <c r="B65" s="208"/>
      <c r="C65" s="73" t="s">
        <v>117</v>
      </c>
      <c r="D65" s="74">
        <f t="shared" ref="D65:M65" si="34">(D14+D32+D47)*0.1</f>
        <v>0</v>
      </c>
      <c r="E65" s="74">
        <f t="shared" si="34"/>
        <v>0</v>
      </c>
      <c r="F65" s="74">
        <f t="shared" si="34"/>
        <v>0</v>
      </c>
      <c r="G65" s="74">
        <f t="shared" si="34"/>
        <v>0</v>
      </c>
      <c r="H65" s="74">
        <f t="shared" si="34"/>
        <v>0</v>
      </c>
      <c r="I65" s="74">
        <f t="shared" si="34"/>
        <v>0</v>
      </c>
      <c r="J65" s="74">
        <f t="shared" si="34"/>
        <v>0</v>
      </c>
      <c r="K65" s="74">
        <f t="shared" si="34"/>
        <v>0</v>
      </c>
      <c r="L65" s="74">
        <f t="shared" si="34"/>
        <v>0</v>
      </c>
      <c r="M65" s="74">
        <f t="shared" si="34"/>
        <v>0</v>
      </c>
      <c r="N65" s="75">
        <f t="shared" si="26"/>
        <v>0</v>
      </c>
      <c r="O65" s="1"/>
      <c r="P65" s="1"/>
      <c r="Q65" s="1"/>
      <c r="R65" s="1"/>
      <c r="S65" s="1"/>
      <c r="T65" s="1"/>
      <c r="U65" s="1"/>
      <c r="V65" s="1"/>
      <c r="W65" s="1"/>
      <c r="X65" s="1"/>
      <c r="Y65" s="1"/>
      <c r="Z65" s="1"/>
    </row>
    <row r="66" spans="1:26" ht="14.25" customHeight="1">
      <c r="A66" s="201"/>
      <c r="B66" s="209" t="s">
        <v>80</v>
      </c>
      <c r="C66" s="76" t="s">
        <v>113</v>
      </c>
      <c r="D66" s="77">
        <f t="shared" ref="D66:M66" si="35">(D15+D33+D48)*0.1</f>
        <v>0</v>
      </c>
      <c r="E66" s="77">
        <f t="shared" si="35"/>
        <v>0</v>
      </c>
      <c r="F66" s="77">
        <f t="shared" si="35"/>
        <v>0</v>
      </c>
      <c r="G66" s="77">
        <f t="shared" si="35"/>
        <v>0</v>
      </c>
      <c r="H66" s="77">
        <f t="shared" si="35"/>
        <v>0</v>
      </c>
      <c r="I66" s="77">
        <f t="shared" si="35"/>
        <v>0</v>
      </c>
      <c r="J66" s="77">
        <f t="shared" si="35"/>
        <v>0</v>
      </c>
      <c r="K66" s="77">
        <f t="shared" si="35"/>
        <v>0</v>
      </c>
      <c r="L66" s="77">
        <f t="shared" si="35"/>
        <v>0</v>
      </c>
      <c r="M66" s="77">
        <f t="shared" si="35"/>
        <v>0</v>
      </c>
      <c r="N66" s="78">
        <f t="shared" si="26"/>
        <v>0</v>
      </c>
      <c r="O66" s="1"/>
      <c r="P66" s="1"/>
      <c r="Q66" s="1"/>
      <c r="R66" s="1"/>
      <c r="S66" s="1"/>
      <c r="T66" s="1"/>
      <c r="U66" s="1"/>
      <c r="V66" s="1"/>
      <c r="W66" s="1"/>
      <c r="X66" s="1"/>
      <c r="Y66" s="1"/>
      <c r="Z66" s="1"/>
    </row>
    <row r="67" spans="1:26" ht="14.25" customHeight="1">
      <c r="A67" s="201"/>
      <c r="B67" s="205"/>
      <c r="C67" s="70" t="s">
        <v>115</v>
      </c>
      <c r="D67" s="71">
        <f t="shared" ref="D67:M67" si="36">(D16+D34+D49)*0.1</f>
        <v>0</v>
      </c>
      <c r="E67" s="71">
        <f t="shared" si="36"/>
        <v>0</v>
      </c>
      <c r="F67" s="71">
        <f t="shared" si="36"/>
        <v>0</v>
      </c>
      <c r="G67" s="71">
        <f t="shared" si="36"/>
        <v>0</v>
      </c>
      <c r="H67" s="71">
        <f t="shared" si="36"/>
        <v>0</v>
      </c>
      <c r="I67" s="71">
        <f t="shared" si="36"/>
        <v>0</v>
      </c>
      <c r="J67" s="71">
        <f t="shared" si="36"/>
        <v>0</v>
      </c>
      <c r="K67" s="71">
        <f t="shared" si="36"/>
        <v>0</v>
      </c>
      <c r="L67" s="71">
        <f t="shared" si="36"/>
        <v>0</v>
      </c>
      <c r="M67" s="71">
        <f t="shared" si="36"/>
        <v>0</v>
      </c>
      <c r="N67" s="72">
        <f t="shared" si="26"/>
        <v>0</v>
      </c>
      <c r="O67" s="1"/>
      <c r="P67" s="1"/>
      <c r="Q67" s="1"/>
      <c r="R67" s="1"/>
      <c r="S67" s="1"/>
      <c r="T67" s="1"/>
      <c r="U67" s="1"/>
      <c r="V67" s="1"/>
      <c r="W67" s="1"/>
      <c r="X67" s="1"/>
      <c r="Y67" s="1"/>
      <c r="Z67" s="1"/>
    </row>
    <row r="68" spans="1:26" ht="14.25" customHeight="1">
      <c r="A68" s="219"/>
      <c r="B68" s="208"/>
      <c r="C68" s="73" t="s">
        <v>117</v>
      </c>
      <c r="D68" s="74">
        <f t="shared" ref="D68:M68" si="37">(D17+D35+D50)*0.1</f>
        <v>0</v>
      </c>
      <c r="E68" s="74">
        <f t="shared" si="37"/>
        <v>0</v>
      </c>
      <c r="F68" s="74">
        <f t="shared" si="37"/>
        <v>0</v>
      </c>
      <c r="G68" s="74">
        <f t="shared" si="37"/>
        <v>0</v>
      </c>
      <c r="H68" s="74">
        <f t="shared" si="37"/>
        <v>0</v>
      </c>
      <c r="I68" s="74">
        <f t="shared" si="37"/>
        <v>0</v>
      </c>
      <c r="J68" s="74">
        <f t="shared" si="37"/>
        <v>0</v>
      </c>
      <c r="K68" s="74">
        <f t="shared" si="37"/>
        <v>0</v>
      </c>
      <c r="L68" s="74">
        <f t="shared" si="37"/>
        <v>0</v>
      </c>
      <c r="M68" s="74">
        <f t="shared" si="37"/>
        <v>0</v>
      </c>
      <c r="N68" s="75">
        <f t="shared" si="26"/>
        <v>0</v>
      </c>
      <c r="O68" s="1"/>
      <c r="P68" s="1"/>
      <c r="Q68" s="1"/>
      <c r="R68" s="1"/>
      <c r="S68" s="1"/>
      <c r="T68" s="1"/>
      <c r="U68" s="1"/>
      <c r="V68" s="1"/>
      <c r="W68" s="1"/>
      <c r="X68" s="1"/>
      <c r="Y68" s="1"/>
      <c r="Z68" s="1"/>
    </row>
    <row r="69" spans="1:26" ht="14.25" customHeight="1">
      <c r="A69" s="212" t="s">
        <v>120</v>
      </c>
      <c r="B69" s="213"/>
      <c r="C69" s="58" t="s">
        <v>113</v>
      </c>
      <c r="D69" s="59">
        <f>ROUNDUP(SUM(D57,D60,D63,D66),-3)</f>
        <v>0</v>
      </c>
      <c r="E69" s="59">
        <f t="shared" ref="D69:M69" si="38">ROUNDUP(SUM(E57,E60,E63,E66),-3)</f>
        <v>0</v>
      </c>
      <c r="F69" s="59">
        <f t="shared" si="38"/>
        <v>0</v>
      </c>
      <c r="G69" s="59">
        <f t="shared" si="38"/>
        <v>0</v>
      </c>
      <c r="H69" s="59">
        <f t="shared" si="38"/>
        <v>0</v>
      </c>
      <c r="I69" s="59">
        <f t="shared" si="38"/>
        <v>0</v>
      </c>
      <c r="J69" s="59">
        <f t="shared" si="38"/>
        <v>0</v>
      </c>
      <c r="K69" s="59">
        <f t="shared" si="38"/>
        <v>0</v>
      </c>
      <c r="L69" s="59">
        <f t="shared" si="38"/>
        <v>0</v>
      </c>
      <c r="M69" s="59">
        <f t="shared" si="38"/>
        <v>0</v>
      </c>
      <c r="N69" s="60">
        <f t="shared" si="26"/>
        <v>0</v>
      </c>
      <c r="O69" s="1"/>
      <c r="P69" s="1"/>
      <c r="Q69" s="1"/>
      <c r="R69" s="1"/>
      <c r="S69" s="1"/>
      <c r="T69" s="1"/>
      <c r="U69" s="1"/>
      <c r="V69" s="1"/>
      <c r="W69" s="1"/>
      <c r="X69" s="1"/>
      <c r="Y69" s="1"/>
      <c r="Z69" s="1"/>
    </row>
    <row r="70" spans="1:26" ht="14.25" customHeight="1">
      <c r="A70" s="214"/>
      <c r="B70" s="215"/>
      <c r="C70" s="58" t="s">
        <v>115</v>
      </c>
      <c r="D70" s="59">
        <f t="shared" ref="D70:M70" si="39">ROUNDUP(SUM(D58,D61,D64,D67),-3)</f>
        <v>0</v>
      </c>
      <c r="E70" s="59">
        <f t="shared" si="39"/>
        <v>0</v>
      </c>
      <c r="F70" s="59">
        <f t="shared" si="39"/>
        <v>0</v>
      </c>
      <c r="G70" s="59">
        <f t="shared" si="39"/>
        <v>0</v>
      </c>
      <c r="H70" s="59">
        <f t="shared" si="39"/>
        <v>0</v>
      </c>
      <c r="I70" s="59">
        <f t="shared" si="39"/>
        <v>0</v>
      </c>
      <c r="J70" s="59">
        <f t="shared" si="39"/>
        <v>0</v>
      </c>
      <c r="K70" s="59">
        <f t="shared" si="39"/>
        <v>0</v>
      </c>
      <c r="L70" s="59">
        <f t="shared" si="39"/>
        <v>0</v>
      </c>
      <c r="M70" s="59">
        <f t="shared" si="39"/>
        <v>0</v>
      </c>
      <c r="N70" s="60">
        <f t="shared" si="26"/>
        <v>0</v>
      </c>
      <c r="O70" s="1"/>
      <c r="P70" s="1"/>
      <c r="Q70" s="1"/>
      <c r="R70" s="1"/>
      <c r="S70" s="1"/>
      <c r="T70" s="1"/>
      <c r="U70" s="1"/>
      <c r="V70" s="1"/>
      <c r="W70" s="1"/>
      <c r="X70" s="1"/>
      <c r="Y70" s="1"/>
      <c r="Z70" s="1"/>
    </row>
    <row r="71" spans="1:26" ht="14.25" customHeight="1">
      <c r="A71" s="216"/>
      <c r="B71" s="217"/>
      <c r="C71" s="80" t="s">
        <v>117</v>
      </c>
      <c r="D71" s="81">
        <f t="shared" ref="D71:N71" si="40">SUM(D69:D70)</f>
        <v>0</v>
      </c>
      <c r="E71" s="81">
        <f t="shared" si="40"/>
        <v>0</v>
      </c>
      <c r="F71" s="81">
        <f t="shared" si="40"/>
        <v>0</v>
      </c>
      <c r="G71" s="81">
        <f t="shared" si="40"/>
        <v>0</v>
      </c>
      <c r="H71" s="81">
        <f t="shared" si="40"/>
        <v>0</v>
      </c>
      <c r="I71" s="81">
        <f t="shared" si="40"/>
        <v>0</v>
      </c>
      <c r="J71" s="81">
        <f t="shared" si="40"/>
        <v>0</v>
      </c>
      <c r="K71" s="81">
        <f t="shared" si="40"/>
        <v>0</v>
      </c>
      <c r="L71" s="81">
        <f t="shared" si="40"/>
        <v>0</v>
      </c>
      <c r="M71" s="81">
        <f t="shared" si="40"/>
        <v>0</v>
      </c>
      <c r="N71" s="66">
        <f t="shared" si="40"/>
        <v>0</v>
      </c>
      <c r="O71" s="1"/>
      <c r="P71" s="1"/>
      <c r="Q71" s="1"/>
      <c r="R71" s="1"/>
      <c r="S71" s="1"/>
      <c r="T71" s="1"/>
      <c r="U71" s="1"/>
      <c r="V71" s="1"/>
      <c r="W71" s="1"/>
      <c r="X71" s="1"/>
      <c r="Y71" s="1"/>
      <c r="Z71" s="1"/>
    </row>
    <row r="72" spans="1:26" ht="14.25" customHeight="1">
      <c r="A72" s="203" t="s">
        <v>74</v>
      </c>
      <c r="B72" s="207" t="s">
        <v>68</v>
      </c>
      <c r="C72" s="67" t="s">
        <v>113</v>
      </c>
      <c r="D72" s="68">
        <f>SUMIFS('Cost Input'!$M$7:$M$964,'Cost Input'!$A$7:$A$964,Overview!$D$5,'Cost Input'!$B$7:$B$964,$A$72,'Cost Input'!$C$7:$C$964,Overview!$B$72)</f>
        <v>0</v>
      </c>
      <c r="E72" s="68">
        <f>SUMIFS('Cost Input'!$M$7:$M$964,'Cost Input'!$A$7:$A$964,Overview!$E$5,'Cost Input'!$B$7:$B$964,$A$72,'Cost Input'!$C$7:$C$964,Overview!$B$72)</f>
        <v>0</v>
      </c>
      <c r="F72" s="68">
        <f>SUMIFS('Cost Input'!$M$7:$M$964,'Cost Input'!$A$7:$A$964,Overview!$F$5,'Cost Input'!$B$7:$B$964,$A$72,'Cost Input'!$C$7:$C$964,Overview!$B$72)</f>
        <v>0</v>
      </c>
      <c r="G72" s="68">
        <f>SUMIFS('Cost Input'!$M$7:$M$964,'Cost Input'!$A$7:$A$964,Overview!$G$5,'Cost Input'!$B$7:$B$964,$A$72,'Cost Input'!$C$7:$C$964,Overview!$B$72)</f>
        <v>0</v>
      </c>
      <c r="H72" s="68">
        <f>SUMIFS('Cost Input'!$M$7:$M$964,'Cost Input'!$A$7:$A$964,Overview!$H$5,'Cost Input'!$B$7:$B$964,$A$72,'Cost Input'!$C$7:$C$964,Overview!$B$72)</f>
        <v>0</v>
      </c>
      <c r="I72" s="68">
        <f>SUMIFS('Cost Input'!$M$7:$M$964,'Cost Input'!$A$7:$A$964,Overview!$I$5,'Cost Input'!$B$7:$B$964,$A$72,'Cost Input'!$C$7:$C$964,Overview!$B$72)</f>
        <v>0</v>
      </c>
      <c r="J72" s="68">
        <f>SUMIFS('Cost Input'!$M$7:$M$964,'Cost Input'!$A$7:$A$964,Overview!$J$5,'Cost Input'!$B$7:$B$964,$A$72,'Cost Input'!$C$7:$C$964,Overview!$B$72)</f>
        <v>0</v>
      </c>
      <c r="K72" s="68">
        <f>SUMIFS('Cost Input'!$M$7:$M$964,'Cost Input'!$A$7:$A$964,Overview!$K$5,'Cost Input'!$B$7:$B$964,$A$72,'Cost Input'!$C$7:$C$964,Overview!$B$72)</f>
        <v>0</v>
      </c>
      <c r="L72" s="68">
        <f>SUMIFS('Cost Input'!$M$7:$M$964,'Cost Input'!$A$7:$A$964,Overview!$L$5,'Cost Input'!$B$7:$B$964,$A$72,'Cost Input'!$C$7:$C$964,Overview!$B$72)</f>
        <v>0</v>
      </c>
      <c r="M72" s="68">
        <f>SUMIFS('Cost Input'!$M$7:$M$964,'Cost Input'!$A$7:$A$964,Overview!$M$5,'Cost Input'!$B$7:$B$964,$A$72,'Cost Input'!$C$7:$C$964,Overview!$B$72)</f>
        <v>0</v>
      </c>
      <c r="N72" s="69">
        <f t="shared" ref="N72:N84" si="41">SUM(D72:M72)</f>
        <v>0</v>
      </c>
      <c r="O72" s="1"/>
      <c r="P72" s="1"/>
      <c r="Q72" s="1"/>
      <c r="R72" s="1"/>
      <c r="S72" s="1"/>
      <c r="T72" s="1"/>
      <c r="U72" s="1"/>
      <c r="V72" s="1"/>
      <c r="W72" s="1"/>
      <c r="X72" s="1"/>
      <c r="Y72" s="1"/>
      <c r="Z72" s="1"/>
    </row>
    <row r="73" spans="1:26" ht="14.25" customHeight="1">
      <c r="A73" s="201"/>
      <c r="B73" s="205"/>
      <c r="C73" s="70" t="s">
        <v>115</v>
      </c>
      <c r="D73" s="71">
        <f>SUMIFS('Cost Input'!$N$7:$N$964,'Cost Input'!$A$7:$A$964,Overview!$D$5,'Cost Input'!$B$7:$B$964,$A$72,'Cost Input'!$C$7:$C$964,Overview!$B$72)</f>
        <v>0</v>
      </c>
      <c r="E73" s="71">
        <f>SUMIFS('Cost Input'!$N$7:$N$964,'Cost Input'!$A$7:$A$964,Overview!$E$5,'Cost Input'!$B$7:$B$964,$A$72,'Cost Input'!$C$7:$C$964,Overview!$B$72)</f>
        <v>0</v>
      </c>
      <c r="F73" s="71">
        <f>SUMIFS('Cost Input'!$N$7:$N$964,'Cost Input'!$A$7:$A$964,Overview!$F$5,'Cost Input'!$B$7:$B$964,$A$72,'Cost Input'!$C$7:$C$964,Overview!$B$72)</f>
        <v>0</v>
      </c>
      <c r="G73" s="71">
        <f>SUMIFS('Cost Input'!$N$7:$N$964,'Cost Input'!$A$7:$A$964,Overview!$G$5,'Cost Input'!$B$7:$B$964,$A$72,'Cost Input'!$C$7:$C$964,Overview!$B$72)</f>
        <v>0</v>
      </c>
      <c r="H73" s="71">
        <f>SUMIFS('Cost Input'!$N$7:$N$964,'Cost Input'!$A$7:$A$964,Overview!$H$5,'Cost Input'!$B$7:$B$964,$A$72,'Cost Input'!$C$7:$C$964,Overview!$B$72)</f>
        <v>0</v>
      </c>
      <c r="I73" s="71">
        <f>SUMIFS('Cost Input'!$N$7:$N$964,'Cost Input'!$A$7:$A$964,Overview!$I$5,'Cost Input'!$B$7:$B$964,$A$72,'Cost Input'!$C$7:$C$964,Overview!$B$72)</f>
        <v>0</v>
      </c>
      <c r="J73" s="71">
        <f>SUMIFS('Cost Input'!$N$7:$N$964,'Cost Input'!$A$7:$A$964,Overview!$J$5,'Cost Input'!$B$7:$B$964,$A$72,'Cost Input'!$C$7:$C$964,Overview!$B$72)</f>
        <v>0</v>
      </c>
      <c r="K73" s="71">
        <f>SUMIFS('Cost Input'!$N$7:$N$964,'Cost Input'!$A$7:$A$964,Overview!$K$5,'Cost Input'!$B$7:$B$964,$A$72,'Cost Input'!$C$7:$C$964,Overview!$B$72)</f>
        <v>0</v>
      </c>
      <c r="L73" s="71">
        <f>SUMIFS('Cost Input'!$N$7:$N$964,'Cost Input'!$A$7:$A$964,Overview!$L$5,'Cost Input'!$B$7:$B$964,$A$72,'Cost Input'!$C$7:$C$964,Overview!$B$72)</f>
        <v>0</v>
      </c>
      <c r="M73" s="71">
        <f>SUMIFS('Cost Input'!$N$7:$N$964,'Cost Input'!$A$7:$A$964,Overview!$M$5,'Cost Input'!$B$7:$B$964,$A$72,'Cost Input'!$C$7:$C$964,Overview!$B$72)</f>
        <v>0</v>
      </c>
      <c r="N73" s="72">
        <f t="shared" si="41"/>
        <v>0</v>
      </c>
      <c r="O73" s="1"/>
      <c r="P73" s="1"/>
      <c r="Q73" s="1"/>
      <c r="R73" s="1"/>
      <c r="S73" s="1"/>
      <c r="T73" s="1"/>
      <c r="U73" s="1"/>
      <c r="V73" s="1"/>
      <c r="W73" s="1"/>
      <c r="X73" s="1"/>
      <c r="Y73" s="1"/>
      <c r="Z73" s="1"/>
    </row>
    <row r="74" spans="1:26" ht="14.25" customHeight="1">
      <c r="A74" s="201"/>
      <c r="B74" s="208"/>
      <c r="C74" s="73" t="s">
        <v>117</v>
      </c>
      <c r="D74" s="74">
        <f>SUMIFS('Cost Input'!$O$7:$O$964,'Cost Input'!$A$7:$A$964,Overview!$D$5,'Cost Input'!$B$7:$B$964,$A$72,'Cost Input'!$C$7:$C$964,Overview!$B$72)</f>
        <v>0</v>
      </c>
      <c r="E74" s="74">
        <f>SUMIFS('Cost Input'!$O$7:$O$964,'Cost Input'!$A$7:$A$964,Overview!$E$5,'Cost Input'!$B$7:$B$964,$A$72,'Cost Input'!$C$7:$C$964,Overview!$B$72)</f>
        <v>0</v>
      </c>
      <c r="F74" s="74">
        <f>SUMIFS('Cost Input'!$O$7:$O$964,'Cost Input'!$A$7:$A$964,Overview!$F$5,'Cost Input'!$B$7:$B$964,$A$72,'Cost Input'!$C$7:$C$964,Overview!$B$72)</f>
        <v>0</v>
      </c>
      <c r="G74" s="74">
        <f>SUMIFS('Cost Input'!$O$7:$O$964,'Cost Input'!$A$7:$A$964,Overview!$G$5,'Cost Input'!$B$7:$B$964,$A$72,'Cost Input'!$C$7:$C$964,Overview!$B$72)</f>
        <v>0</v>
      </c>
      <c r="H74" s="74">
        <f>SUMIFS('Cost Input'!$O$7:$O$964,'Cost Input'!$A$7:$A$964,Overview!$H$5,'Cost Input'!$B$7:$B$964,$A$72,'Cost Input'!$C$7:$C$964,Overview!$B$72)</f>
        <v>0</v>
      </c>
      <c r="I74" s="74">
        <f>SUMIFS('Cost Input'!$O$7:$O$964,'Cost Input'!$A$7:$A$964,Overview!$I$5,'Cost Input'!$B$7:$B$964,$A$72,'Cost Input'!$C$7:$C$964,Overview!$B$72)</f>
        <v>0</v>
      </c>
      <c r="J74" s="74">
        <f>SUMIFS('Cost Input'!$O$7:$O$964,'Cost Input'!$A$7:$A$964,Overview!$J$5,'Cost Input'!$B$7:$B$964,$A$72,'Cost Input'!$C$7:$C$964,Overview!$B$72)</f>
        <v>0</v>
      </c>
      <c r="K74" s="74">
        <f>SUMIFS('Cost Input'!$O$7:$O$964,'Cost Input'!$A$7:$A$964,Overview!$K$5,'Cost Input'!$B$7:$B$964,$A$72,'Cost Input'!$C$7:$C$964,Overview!$B$72)</f>
        <v>0</v>
      </c>
      <c r="L74" s="74">
        <f>SUMIFS('Cost Input'!$O$7:$O$964,'Cost Input'!$A$7:$A$964,Overview!$L$5,'Cost Input'!$B$7:$B$964,$A$72,'Cost Input'!$C$7:$C$964,Overview!$B$72)</f>
        <v>0</v>
      </c>
      <c r="M74" s="74">
        <f>SUMIFS('Cost Input'!$O$7:$O$964,'Cost Input'!$A$7:$A$964,Overview!$M$5,'Cost Input'!$B$7:$B$964,$A$72,'Cost Input'!$C$7:$C$964,Overview!$B$72)</f>
        <v>0</v>
      </c>
      <c r="N74" s="75">
        <f t="shared" si="41"/>
        <v>0</v>
      </c>
      <c r="O74" s="1"/>
      <c r="P74" s="1"/>
      <c r="Q74" s="1"/>
      <c r="R74" s="1"/>
      <c r="S74" s="1"/>
      <c r="T74" s="1"/>
      <c r="U74" s="1"/>
      <c r="V74" s="1"/>
      <c r="W74" s="1"/>
      <c r="X74" s="1"/>
      <c r="Y74" s="1"/>
      <c r="Z74" s="1"/>
    </row>
    <row r="75" spans="1:26" ht="14.25" customHeight="1">
      <c r="A75" s="201"/>
      <c r="B75" s="209" t="s">
        <v>72</v>
      </c>
      <c r="C75" s="76" t="s">
        <v>113</v>
      </c>
      <c r="D75" s="77">
        <f>SUMIFS('Cost Input'!$M$7:$M$964,'Cost Input'!$A$7:$A$964,Overview!$D$5,'Cost Input'!$B$7:$B$964,$A$72,'Cost Input'!$C$7:$C$964,Overview!$B$75)</f>
        <v>0</v>
      </c>
      <c r="E75" s="77">
        <f>SUMIFS('Cost Input'!$M$7:$M$964,'Cost Input'!$A$7:$A$964,Overview!$E$5,'Cost Input'!$B$7:$B$964,$A$72,'Cost Input'!$C$7:$C$964,Overview!$B$75)</f>
        <v>0</v>
      </c>
      <c r="F75" s="77">
        <f>SUMIFS('Cost Input'!$M$7:$M$964,'Cost Input'!$A$7:$A$964,Overview!$F$5,'Cost Input'!$B$7:$B$964,$A$72,'Cost Input'!$C$7:$C$964,Overview!$B$75)</f>
        <v>0</v>
      </c>
      <c r="G75" s="77">
        <f>SUMIFS('Cost Input'!$M$7:$M$964,'Cost Input'!$A$7:$A$964,Overview!$G$5,'Cost Input'!$B$7:$B$964,$A$72,'Cost Input'!$C$7:$C$964,Overview!$B$75)</f>
        <v>0</v>
      </c>
      <c r="H75" s="77">
        <f>SUMIFS('Cost Input'!$M$7:$M$964,'Cost Input'!$A$7:$A$964,Overview!$H$5,'Cost Input'!$B$7:$B$964,$A$72,'Cost Input'!$C$7:$C$964,Overview!$B$75)</f>
        <v>0</v>
      </c>
      <c r="I75" s="77">
        <f>SUMIFS('Cost Input'!$M$7:$M$964,'Cost Input'!$A$7:$A$964,Overview!$I$5,'Cost Input'!$B$7:$B$964,$A$72,'Cost Input'!$C$7:$C$964,Overview!$B$75)</f>
        <v>0</v>
      </c>
      <c r="J75" s="77">
        <f>SUMIFS('Cost Input'!$M$7:$M$964,'Cost Input'!$A$7:$A$964,Overview!$J$5,'Cost Input'!$B$7:$B$964,$A$72,'Cost Input'!$C$7:$C$964,Overview!$B$75)</f>
        <v>0</v>
      </c>
      <c r="K75" s="77">
        <f>SUMIFS('Cost Input'!$M$7:$M$964,'Cost Input'!$A$7:$A$964,Overview!$K$5,'Cost Input'!$B$7:$B$964,$A$72,'Cost Input'!$C$7:$C$964,Overview!$B$75)</f>
        <v>0</v>
      </c>
      <c r="L75" s="77">
        <f>SUMIFS('Cost Input'!$M$7:$M$964,'Cost Input'!$A$7:$A$964,Overview!$L$5,'Cost Input'!$B$7:$B$964,$A$72,'Cost Input'!$C$7:$C$964,Overview!$B$75)</f>
        <v>0</v>
      </c>
      <c r="M75" s="77">
        <f>SUMIFS('Cost Input'!$M$7:$M$964,'Cost Input'!$A$7:$A$964,Overview!$M$5,'Cost Input'!$B$7:$B$964,$A$72,'Cost Input'!$C$7:$C$964,Overview!$B$75)</f>
        <v>0</v>
      </c>
      <c r="N75" s="78">
        <f t="shared" si="41"/>
        <v>0</v>
      </c>
      <c r="O75" s="1"/>
      <c r="P75" s="1"/>
      <c r="Q75" s="1"/>
      <c r="R75" s="1"/>
      <c r="S75" s="1"/>
      <c r="T75" s="1"/>
      <c r="U75" s="1"/>
      <c r="V75" s="1"/>
      <c r="W75" s="1"/>
      <c r="X75" s="1"/>
      <c r="Y75" s="1"/>
      <c r="Z75" s="1"/>
    </row>
    <row r="76" spans="1:26" ht="14.25" customHeight="1">
      <c r="A76" s="201"/>
      <c r="B76" s="205"/>
      <c r="C76" s="70" t="s">
        <v>115</v>
      </c>
      <c r="D76" s="71">
        <f>SUMIFS('Cost Input'!$N$7:$N$964,'Cost Input'!$A$7:$A$964,Overview!$D$5,'Cost Input'!$B$7:$B$964,$A$72,'Cost Input'!$C$7:$C$964,Overview!$B$75)</f>
        <v>0</v>
      </c>
      <c r="E76" s="71">
        <f>SUMIFS('Cost Input'!$N$7:$N$964,'Cost Input'!$A$7:$A$964,Overview!$E$5,'Cost Input'!$B$7:$B$964,$A$72,'Cost Input'!$C$7:$C$964,Overview!$B$75)</f>
        <v>0</v>
      </c>
      <c r="F76" s="71">
        <f>SUMIFS('Cost Input'!$N$7:$N$964,'Cost Input'!$A$7:$A$964,Overview!$F$5,'Cost Input'!$B$7:$B$964,$A$72,'Cost Input'!$C$7:$C$964,Overview!$B$75)</f>
        <v>0</v>
      </c>
      <c r="G76" s="71">
        <f>SUMIFS('Cost Input'!$N$7:$N$964,'Cost Input'!$A$7:$A$964,Overview!$G$5,'Cost Input'!$B$7:$B$964,$A$72,'Cost Input'!$C$7:$C$964,Overview!$B$75)</f>
        <v>0</v>
      </c>
      <c r="H76" s="71">
        <f>SUMIFS('Cost Input'!$N$7:$N$964,'Cost Input'!$A$7:$A$964,Overview!$H$5,'Cost Input'!$B$7:$B$964,$A$72,'Cost Input'!$C$7:$C$964,Overview!$B$75)</f>
        <v>0</v>
      </c>
      <c r="I76" s="71">
        <f>SUMIFS('Cost Input'!$N$7:$N$964,'Cost Input'!$A$7:$A$964,Overview!$I$5,'Cost Input'!$B$7:$B$964,$A$72,'Cost Input'!$C$7:$C$964,Overview!$B$75)</f>
        <v>0</v>
      </c>
      <c r="J76" s="71">
        <f>SUMIFS('Cost Input'!$N$7:$N$964,'Cost Input'!$A$7:$A$964,Overview!$J$5,'Cost Input'!$B$7:$B$964,$A$72,'Cost Input'!$C$7:$C$964,Overview!$B$75)</f>
        <v>0</v>
      </c>
      <c r="K76" s="71">
        <f>SUMIFS('Cost Input'!$N$7:$N$964,'Cost Input'!$A$7:$A$964,Overview!$K$5,'Cost Input'!$B$7:$B$964,$A$72,'Cost Input'!$C$7:$C$964,Overview!$B$75)</f>
        <v>0</v>
      </c>
      <c r="L76" s="71">
        <f>SUMIFS('Cost Input'!$N$7:$N$964,'Cost Input'!$A$7:$A$964,Overview!$L$5,'Cost Input'!$B$7:$B$964,$A$72,'Cost Input'!$C$7:$C$964,Overview!$B$75)</f>
        <v>0</v>
      </c>
      <c r="M76" s="71">
        <f>SUMIFS('Cost Input'!$N$7:$N$964,'Cost Input'!$A$7:$A$964,Overview!$M$5,'Cost Input'!$B$7:$B$964,$A$72,'Cost Input'!$C$7:$C$964,Overview!$B$75)</f>
        <v>0</v>
      </c>
      <c r="N76" s="72">
        <f t="shared" si="41"/>
        <v>0</v>
      </c>
      <c r="O76" s="1"/>
      <c r="P76" s="1"/>
      <c r="Q76" s="1"/>
      <c r="R76" s="1"/>
      <c r="S76" s="1"/>
      <c r="T76" s="1"/>
      <c r="U76" s="1"/>
      <c r="V76" s="1"/>
      <c r="W76" s="1"/>
      <c r="X76" s="1"/>
      <c r="Y76" s="1"/>
      <c r="Z76" s="1"/>
    </row>
    <row r="77" spans="1:26" ht="14.25" customHeight="1">
      <c r="A77" s="201"/>
      <c r="B77" s="208"/>
      <c r="C77" s="73" t="s">
        <v>117</v>
      </c>
      <c r="D77" s="74">
        <f>SUMIFS('Cost Input'!$O$7:$O$964,'Cost Input'!$A$7:$A$964,Overview!$D$5,'Cost Input'!$B$7:$B$964,$A$72,'Cost Input'!$C$7:$C$964,Overview!$B$75)</f>
        <v>0</v>
      </c>
      <c r="E77" s="74">
        <f>SUMIFS('Cost Input'!$O$7:$O$964,'Cost Input'!$A$7:$A$964,Overview!$E$5,'Cost Input'!$B$7:$B$964,$A$72,'Cost Input'!$C$7:$C$964,Overview!$B$75)</f>
        <v>0</v>
      </c>
      <c r="F77" s="74">
        <f>SUMIFS('Cost Input'!$O$7:$O$964,'Cost Input'!$A$7:$A$964,Overview!$F$5,'Cost Input'!$B$7:$B$964,$A$72,'Cost Input'!$C$7:$C$964,Overview!$B$75)</f>
        <v>0</v>
      </c>
      <c r="G77" s="74">
        <f>SUMIFS('Cost Input'!$O$7:$O$964,'Cost Input'!$A$7:$A$964,Overview!$G$5,'Cost Input'!$B$7:$B$964,$A$72,'Cost Input'!$C$7:$C$964,Overview!$B$75)</f>
        <v>0</v>
      </c>
      <c r="H77" s="74">
        <f>SUMIFS('Cost Input'!$O$7:$O$964,'Cost Input'!$A$7:$A$964,Overview!$H$5,'Cost Input'!$B$7:$B$964,$A$72,'Cost Input'!$C$7:$C$964,Overview!$B$75)</f>
        <v>0</v>
      </c>
      <c r="I77" s="74">
        <f>SUMIFS('Cost Input'!$O$7:$O$964,'Cost Input'!$A$7:$A$964,Overview!$I$5,'Cost Input'!$B$7:$B$964,$A$72,'Cost Input'!$C$7:$C$964,Overview!$B$75)</f>
        <v>0</v>
      </c>
      <c r="J77" s="74">
        <f>SUMIFS('Cost Input'!$O$7:$O$964,'Cost Input'!$A$7:$A$964,Overview!$J$5,'Cost Input'!$B$7:$B$964,$A$72,'Cost Input'!$C$7:$C$964,Overview!$B$75)</f>
        <v>0</v>
      </c>
      <c r="K77" s="74">
        <f>SUMIFS('Cost Input'!$O$7:$O$964,'Cost Input'!$A$7:$A$964,Overview!$K$5,'Cost Input'!$B$7:$B$964,$A$72,'Cost Input'!$C$7:$C$964,Overview!$B$75)</f>
        <v>0</v>
      </c>
      <c r="L77" s="74">
        <f>SUMIFS('Cost Input'!$O$7:$O$964,'Cost Input'!$A$7:$A$964,Overview!$L$5,'Cost Input'!$B$7:$B$964,$A$72,'Cost Input'!$C$7:$C$964,Overview!$B$75)</f>
        <v>0</v>
      </c>
      <c r="M77" s="74">
        <f>SUMIFS('Cost Input'!$O$7:$O$964,'Cost Input'!$A$7:$A$964,Overview!$M$5,'Cost Input'!$B$7:$B$964,$A$72,'Cost Input'!$C$7:$C$964,Overview!$B$75)</f>
        <v>0</v>
      </c>
      <c r="N77" s="75">
        <f t="shared" si="41"/>
        <v>0</v>
      </c>
      <c r="O77" s="1"/>
      <c r="P77" s="1"/>
      <c r="Q77" s="1"/>
      <c r="R77" s="1"/>
      <c r="S77" s="1"/>
      <c r="T77" s="1"/>
      <c r="U77" s="1"/>
      <c r="V77" s="1"/>
      <c r="W77" s="1"/>
      <c r="X77" s="1"/>
      <c r="Y77" s="1"/>
      <c r="Z77" s="1"/>
    </row>
    <row r="78" spans="1:26" ht="14.25" customHeight="1">
      <c r="A78" s="201"/>
      <c r="B78" s="209" t="s">
        <v>76</v>
      </c>
      <c r="C78" s="76" t="s">
        <v>113</v>
      </c>
      <c r="D78" s="77">
        <f>SUMIFS('Cost Input'!$M$7:$M$964,'Cost Input'!$A$7:$A$964,Overview!$D$5,'Cost Input'!$B$7:$B$964,$A$72,'Cost Input'!$C$7:$C$964,Overview!$B$78)</f>
        <v>0</v>
      </c>
      <c r="E78" s="77">
        <f>SUMIFS('Cost Input'!$M$7:$M$964,'Cost Input'!$A$7:$A$964,Overview!$E$5,'Cost Input'!$B$7:$B$964,$A$72,'Cost Input'!$C$7:$C$964,Overview!$B$78)</f>
        <v>0</v>
      </c>
      <c r="F78" s="77">
        <f>SUMIFS('Cost Input'!$M$7:$M$964,'Cost Input'!$A$7:$A$964,Overview!$F$5,'Cost Input'!$B$7:$B$964,$A$72,'Cost Input'!$C$7:$C$964,Overview!$B$78)</f>
        <v>0</v>
      </c>
      <c r="G78" s="77">
        <f>SUMIFS('Cost Input'!$M$7:$M$964,'Cost Input'!$A$7:$A$964,Overview!$G$5,'Cost Input'!$B$7:$B$964,$A$72,'Cost Input'!$C$7:$C$964,Overview!$B$78)</f>
        <v>0</v>
      </c>
      <c r="H78" s="77">
        <f>SUMIFS('Cost Input'!$M$7:$M$964,'Cost Input'!$A$7:$A$964,Overview!$H$5,'Cost Input'!$B$7:$B$964,$A$72,'Cost Input'!$C$7:$C$964,Overview!$B$78)</f>
        <v>0</v>
      </c>
      <c r="I78" s="77">
        <f>SUMIFS('Cost Input'!$M$7:$M$964,'Cost Input'!$A$7:$A$964,Overview!$I$5,'Cost Input'!$B$7:$B$964,$A$72,'Cost Input'!$C$7:$C$964,Overview!$B$78)</f>
        <v>0</v>
      </c>
      <c r="J78" s="77">
        <f>SUMIFS('Cost Input'!$M$7:$M$964,'Cost Input'!$A$7:$A$964,Overview!$J$5,'Cost Input'!$B$7:$B$964,$A$72,'Cost Input'!$C$7:$C$964,Overview!$B$78)</f>
        <v>0</v>
      </c>
      <c r="K78" s="77">
        <f>SUMIFS('Cost Input'!$M$7:$M$964,'Cost Input'!$A$7:$A$964,Overview!$K$5,'Cost Input'!$B$7:$B$964,$A$72,'Cost Input'!$C$7:$C$964,Overview!$B$78)</f>
        <v>0</v>
      </c>
      <c r="L78" s="77">
        <f>SUMIFS('Cost Input'!$M$7:$M$964,'Cost Input'!$A$7:$A$964,Overview!$L$5,'Cost Input'!$B$7:$B$964,$A$72,'Cost Input'!$C$7:$C$964,Overview!$B$78)</f>
        <v>0</v>
      </c>
      <c r="M78" s="77">
        <f>SUMIFS('Cost Input'!$M$7:$M$964,'Cost Input'!$A$7:$A$964,Overview!$M$5,'Cost Input'!$B$7:$B$964,$A$72,'Cost Input'!$C$7:$C$964,Overview!$B$78)</f>
        <v>0</v>
      </c>
      <c r="N78" s="78">
        <f t="shared" si="41"/>
        <v>0</v>
      </c>
      <c r="O78" s="1"/>
      <c r="P78" s="1"/>
      <c r="Q78" s="1"/>
      <c r="R78" s="1"/>
      <c r="S78" s="1"/>
      <c r="T78" s="1"/>
      <c r="U78" s="1"/>
      <c r="V78" s="1"/>
      <c r="W78" s="1"/>
      <c r="X78" s="1"/>
      <c r="Y78" s="1"/>
      <c r="Z78" s="1"/>
    </row>
    <row r="79" spans="1:26" ht="14.25" customHeight="1">
      <c r="A79" s="201"/>
      <c r="B79" s="205"/>
      <c r="C79" s="70" t="s">
        <v>115</v>
      </c>
      <c r="D79" s="71">
        <f>SUMIFS('Cost Input'!$N$7:$N$964,'Cost Input'!$A$7:$A$964,Overview!$D$5,'Cost Input'!$B$7:$B$964,$A$72,'Cost Input'!$C$7:$C$964,Overview!$B$78)</f>
        <v>0</v>
      </c>
      <c r="E79" s="71">
        <f>SUMIFS('Cost Input'!$N$7:$N$964,'Cost Input'!$A$7:$A$964,Overview!$E$5,'Cost Input'!$B$7:$B$964,$A$72,'Cost Input'!$C$7:$C$964,Overview!$B$78)</f>
        <v>0</v>
      </c>
      <c r="F79" s="71">
        <f>SUMIFS('Cost Input'!$N$7:$N$964,'Cost Input'!$A$7:$A$964,Overview!$F$5,'Cost Input'!$B$7:$B$964,$A$72,'Cost Input'!$C$7:$C$964,Overview!$B$78)</f>
        <v>0</v>
      </c>
      <c r="G79" s="71">
        <f>SUMIFS('Cost Input'!$N$7:$N$964,'Cost Input'!$A$7:$A$964,Overview!$G$5,'Cost Input'!$B$7:$B$964,$A$72,'Cost Input'!$C$7:$C$964,Overview!$B$78)</f>
        <v>0</v>
      </c>
      <c r="H79" s="71">
        <f>SUMIFS('Cost Input'!$N$7:$N$964,'Cost Input'!$A$7:$A$964,Overview!$H$5,'Cost Input'!$B$7:$B$964,$A$72,'Cost Input'!$C$7:$C$964,Overview!$B$78)</f>
        <v>0</v>
      </c>
      <c r="I79" s="71">
        <f>SUMIFS('Cost Input'!$N$7:$N$964,'Cost Input'!$A$7:$A$964,Overview!$I$5,'Cost Input'!$B$7:$B$964,$A$72,'Cost Input'!$C$7:$C$964,Overview!$B$78)</f>
        <v>0</v>
      </c>
      <c r="J79" s="71">
        <f>SUMIFS('Cost Input'!$N$7:$N$964,'Cost Input'!$A$7:$A$964,Overview!$J$5,'Cost Input'!$B$7:$B$964,$A$72,'Cost Input'!$C$7:$C$964,Overview!$B$78)</f>
        <v>0</v>
      </c>
      <c r="K79" s="71">
        <f>SUMIFS('Cost Input'!$N$7:$N$964,'Cost Input'!$A$7:$A$964,Overview!$K$5,'Cost Input'!$B$7:$B$964,$A$72,'Cost Input'!$C$7:$C$964,Overview!$B$78)</f>
        <v>0</v>
      </c>
      <c r="L79" s="71">
        <f>SUMIFS('Cost Input'!$N$7:$N$964,'Cost Input'!$A$7:$A$964,Overview!$L$5,'Cost Input'!$B$7:$B$964,$A$72,'Cost Input'!$C$7:$C$964,Overview!$B$78)</f>
        <v>0</v>
      </c>
      <c r="M79" s="71">
        <f>SUMIFS('Cost Input'!$N$7:$N$964,'Cost Input'!$A$7:$A$964,Overview!$M$5,'Cost Input'!$B$7:$B$964,$A$72,'Cost Input'!$C$7:$C$964,Overview!$B$78)</f>
        <v>0</v>
      </c>
      <c r="N79" s="72">
        <f t="shared" si="41"/>
        <v>0</v>
      </c>
      <c r="O79" s="1"/>
      <c r="P79" s="1"/>
      <c r="Q79" s="1"/>
      <c r="R79" s="1"/>
      <c r="S79" s="1"/>
      <c r="T79" s="1"/>
      <c r="U79" s="1"/>
      <c r="V79" s="1"/>
      <c r="W79" s="1"/>
      <c r="X79" s="1"/>
      <c r="Y79" s="1"/>
      <c r="Z79" s="1"/>
    </row>
    <row r="80" spans="1:26" ht="14.25" customHeight="1">
      <c r="A80" s="201"/>
      <c r="B80" s="208"/>
      <c r="C80" s="73" t="s">
        <v>117</v>
      </c>
      <c r="D80" s="74">
        <f>SUMIFS('Cost Input'!$O$7:$O$964,'Cost Input'!$A$7:$A$964,Overview!$D$5,'Cost Input'!$B$7:$B$964,$A$72,'Cost Input'!$C$7:$C$964,Overview!$B$78)</f>
        <v>0</v>
      </c>
      <c r="E80" s="74">
        <f>SUMIFS('Cost Input'!$O$7:$O$964,'Cost Input'!$A$7:$A$964,Overview!$E$5,'Cost Input'!$B$7:$B$964,$A$72,'Cost Input'!$C$7:$C$964,Overview!$B$78)</f>
        <v>0</v>
      </c>
      <c r="F80" s="74">
        <f>SUMIFS('Cost Input'!$O$7:$O$964,'Cost Input'!$A$7:$A$964,Overview!$F$5,'Cost Input'!$B$7:$B$964,$A$72,'Cost Input'!$C$7:$C$964,Overview!$B$78)</f>
        <v>0</v>
      </c>
      <c r="G80" s="74">
        <f>SUMIFS('Cost Input'!$O$7:$O$964,'Cost Input'!$A$7:$A$964,Overview!$G$5,'Cost Input'!$B$7:$B$964,$A$72,'Cost Input'!$C$7:$C$964,Overview!$B$78)</f>
        <v>0</v>
      </c>
      <c r="H80" s="74">
        <f>SUMIFS('Cost Input'!$O$7:$O$964,'Cost Input'!$A$7:$A$964,Overview!$H$5,'Cost Input'!$B$7:$B$964,$A$72,'Cost Input'!$C$7:$C$964,Overview!$B$78)</f>
        <v>0</v>
      </c>
      <c r="I80" s="74">
        <f>SUMIFS('Cost Input'!$O$7:$O$964,'Cost Input'!$A$7:$A$964,Overview!$I$5,'Cost Input'!$B$7:$B$964,$A$72,'Cost Input'!$C$7:$C$964,Overview!$B$78)</f>
        <v>0</v>
      </c>
      <c r="J80" s="74">
        <f>SUMIFS('Cost Input'!$O$7:$O$964,'Cost Input'!$A$7:$A$964,Overview!$J$5,'Cost Input'!$B$7:$B$964,$A$72,'Cost Input'!$C$7:$C$964,Overview!$B$78)</f>
        <v>0</v>
      </c>
      <c r="K80" s="74">
        <f>SUMIFS('Cost Input'!$O$7:$O$964,'Cost Input'!$A$7:$A$964,Overview!$K$5,'Cost Input'!$B$7:$B$964,$A$72,'Cost Input'!$C$7:$C$964,Overview!$B$78)</f>
        <v>0</v>
      </c>
      <c r="L80" s="74">
        <f>SUMIFS('Cost Input'!$O$7:$O$964,'Cost Input'!$A$7:$A$964,Overview!$L$5,'Cost Input'!$B$7:$B$964,$A$72,'Cost Input'!$C$7:$C$964,Overview!$B$78)</f>
        <v>0</v>
      </c>
      <c r="M80" s="74">
        <f>SUMIFS('Cost Input'!$O$7:$O$964,'Cost Input'!$A$7:$A$964,Overview!$M$5,'Cost Input'!$B$7:$B$964,$A$72,'Cost Input'!$C$7:$C$964,Overview!$B$78)</f>
        <v>0</v>
      </c>
      <c r="N80" s="75">
        <f t="shared" si="41"/>
        <v>0</v>
      </c>
      <c r="O80" s="1"/>
      <c r="P80" s="1"/>
      <c r="Q80" s="1"/>
      <c r="R80" s="1"/>
      <c r="S80" s="1"/>
      <c r="T80" s="1"/>
      <c r="U80" s="1"/>
      <c r="V80" s="1"/>
      <c r="W80" s="1"/>
      <c r="X80" s="1"/>
      <c r="Y80" s="1"/>
      <c r="Z80" s="1"/>
    </row>
    <row r="81" spans="1:26" ht="14.25" customHeight="1">
      <c r="A81" s="201"/>
      <c r="B81" s="209" t="s">
        <v>80</v>
      </c>
      <c r="C81" s="76" t="s">
        <v>113</v>
      </c>
      <c r="D81" s="77">
        <f>SUMIFS('Cost Input'!$M$7:$M$964,'Cost Input'!$A$7:$A$964,Overview!$D$5,'Cost Input'!$B$7:$B$964,$A$72,'Cost Input'!$C$7:$C$964,Overview!$B$81)</f>
        <v>0</v>
      </c>
      <c r="E81" s="77">
        <f>SUMIFS('Cost Input'!$M$7:$M$964,'Cost Input'!$A$7:$A$964,Overview!$E$5,'Cost Input'!$B$7:$B$964,$A$72,'Cost Input'!$C$7:$C$964,Overview!$B$81)</f>
        <v>0</v>
      </c>
      <c r="F81" s="77">
        <f>SUMIFS('Cost Input'!$M$7:$M$964,'Cost Input'!$A$7:$A$964,Overview!$F$5,'Cost Input'!$B$7:$B$964,$A$72,'Cost Input'!$C$7:$C$964,Overview!$B$81)</f>
        <v>0</v>
      </c>
      <c r="G81" s="77">
        <f>SUMIFS('Cost Input'!$M$7:$M$964,'Cost Input'!$A$7:$A$964,Overview!$G$5,'Cost Input'!$B$7:$B$964,$A$72,'Cost Input'!$C$7:$C$964,Overview!$B$81)</f>
        <v>0</v>
      </c>
      <c r="H81" s="77">
        <f>SUMIFS('Cost Input'!$M$7:$M$964,'Cost Input'!$A$7:$A$964,Overview!$H$5,'Cost Input'!$B$7:$B$964,$A$72,'Cost Input'!$C$7:$C$964,Overview!$B$81)</f>
        <v>0</v>
      </c>
      <c r="I81" s="77">
        <f>SUMIFS('Cost Input'!$M$7:$M$964,'Cost Input'!$A$7:$A$964,Overview!$I$5,'Cost Input'!$B$7:$B$964,$A$72,'Cost Input'!$C$7:$C$964,Overview!$B$81)</f>
        <v>0</v>
      </c>
      <c r="J81" s="77">
        <f>SUMIFS('Cost Input'!$M$7:$M$964,'Cost Input'!$A$7:$A$964,Overview!$J$5,'Cost Input'!$B$7:$B$964,$A$72,'Cost Input'!$C$7:$C$964,Overview!$B$81)</f>
        <v>0</v>
      </c>
      <c r="K81" s="77">
        <f>SUMIFS('Cost Input'!$M$7:$M$964,'Cost Input'!$A$7:$A$964,Overview!$K$5,'Cost Input'!$B$7:$B$964,$A$72,'Cost Input'!$C$7:$C$964,Overview!$B$81)</f>
        <v>0</v>
      </c>
      <c r="L81" s="77">
        <f>SUMIFS('Cost Input'!$M$7:$M$964,'Cost Input'!$A$7:$A$964,Overview!$L$5,'Cost Input'!$B$7:$B$964,$A$72,'Cost Input'!$C$7:$C$964,Overview!$B$81)</f>
        <v>0</v>
      </c>
      <c r="M81" s="77">
        <f>SUMIFS('Cost Input'!$M$7:$M$964,'Cost Input'!$A$7:$A$964,Overview!$M$5,'Cost Input'!$B$7:$B$964,$A$72,'Cost Input'!$C$7:$C$964,Overview!$B$81)</f>
        <v>0</v>
      </c>
      <c r="N81" s="78">
        <f t="shared" si="41"/>
        <v>0</v>
      </c>
      <c r="O81" s="1"/>
      <c r="P81" s="1"/>
      <c r="Q81" s="1"/>
      <c r="R81" s="1"/>
      <c r="S81" s="1"/>
      <c r="T81" s="1"/>
      <c r="U81" s="1"/>
      <c r="V81" s="1"/>
      <c r="W81" s="1"/>
      <c r="X81" s="1"/>
      <c r="Y81" s="1"/>
      <c r="Z81" s="1"/>
    </row>
    <row r="82" spans="1:26" ht="14.25" customHeight="1">
      <c r="A82" s="201"/>
      <c r="B82" s="205"/>
      <c r="C82" s="70" t="s">
        <v>115</v>
      </c>
      <c r="D82" s="71">
        <f>SUMIFS('Cost Input'!$N$7:$N$964,'Cost Input'!$A$7:$A$964,Overview!$D$5,'Cost Input'!$B$7:$B$964,$A$72,'Cost Input'!$C$7:$C$964,Overview!$B$81)</f>
        <v>0</v>
      </c>
      <c r="E82" s="71">
        <f>SUMIFS('Cost Input'!$N$7:$N$964,'Cost Input'!$A$7:$A$964,Overview!$E$5,'Cost Input'!$B$7:$B$964,$A$72,'Cost Input'!$C$7:$C$964,Overview!$B$81)</f>
        <v>0</v>
      </c>
      <c r="F82" s="71">
        <f>SUMIFS('Cost Input'!$N$7:$N$964,'Cost Input'!$A$7:$A$964,Overview!$F$5,'Cost Input'!$B$7:$B$964,$A$72,'Cost Input'!$C$7:$C$964,Overview!$B$81)</f>
        <v>0</v>
      </c>
      <c r="G82" s="71">
        <f>SUMIFS('Cost Input'!$N$7:$N$964,'Cost Input'!$A$7:$A$964,Overview!$G$5,'Cost Input'!$B$7:$B$964,$A$72,'Cost Input'!$C$7:$C$964,Overview!$B$81)</f>
        <v>0</v>
      </c>
      <c r="H82" s="71">
        <f>SUMIFS('Cost Input'!$N$7:$N$964,'Cost Input'!$A$7:$A$964,Overview!$H$5,'Cost Input'!$B$7:$B$964,$A$72,'Cost Input'!$C$7:$C$964,Overview!$B$81)</f>
        <v>0</v>
      </c>
      <c r="I82" s="71">
        <f>SUMIFS('Cost Input'!$N$7:$N$964,'Cost Input'!$A$7:$A$964,Overview!$I$5,'Cost Input'!$B$7:$B$964,$A$72,'Cost Input'!$C$7:$C$964,Overview!$B$81)</f>
        <v>0</v>
      </c>
      <c r="J82" s="71">
        <f>SUMIFS('Cost Input'!$N$7:$N$964,'Cost Input'!$A$7:$A$964,Overview!$J$5,'Cost Input'!$B$7:$B$964,$A$72,'Cost Input'!$C$7:$C$964,Overview!$B$81)</f>
        <v>0</v>
      </c>
      <c r="K82" s="71">
        <f>SUMIFS('Cost Input'!$N$7:$N$964,'Cost Input'!$A$7:$A$964,Overview!$K$5,'Cost Input'!$B$7:$B$964,$A$72,'Cost Input'!$C$7:$C$964,Overview!$B$81)</f>
        <v>0</v>
      </c>
      <c r="L82" s="71">
        <f>SUMIFS('Cost Input'!$N$7:$N$964,'Cost Input'!$A$7:$A$964,Overview!$L$5,'Cost Input'!$B$7:$B$964,$A$72,'Cost Input'!$C$7:$C$964,Overview!$B$81)</f>
        <v>0</v>
      </c>
      <c r="M82" s="71">
        <f>SUMIFS('Cost Input'!$N$7:$N$964,'Cost Input'!$A$7:$A$964,Overview!$M$5,'Cost Input'!$B$7:$B$964,$A$72,'Cost Input'!$C$7:$C$964,Overview!$B$81)</f>
        <v>0</v>
      </c>
      <c r="N82" s="72">
        <f t="shared" si="41"/>
        <v>0</v>
      </c>
      <c r="O82" s="1"/>
      <c r="P82" s="1"/>
      <c r="Q82" s="1"/>
      <c r="R82" s="1"/>
      <c r="S82" s="1"/>
      <c r="T82" s="1"/>
      <c r="U82" s="1"/>
      <c r="V82" s="1"/>
      <c r="W82" s="1"/>
      <c r="X82" s="1"/>
      <c r="Y82" s="1"/>
      <c r="Z82" s="1"/>
    </row>
    <row r="83" spans="1:26" ht="14.25" customHeight="1">
      <c r="A83" s="219"/>
      <c r="B83" s="208"/>
      <c r="C83" s="73" t="s">
        <v>117</v>
      </c>
      <c r="D83" s="74">
        <f>SUMIFS('Cost Input'!$O$7:$O$964,'Cost Input'!$A$7:$A$964,Overview!$D$5,'Cost Input'!$B$7:$B$964,$A$72,'Cost Input'!$C$7:$C$964,Overview!$B$81)</f>
        <v>0</v>
      </c>
      <c r="E83" s="74">
        <f>SUMIFS('Cost Input'!$O$7:$O$964,'Cost Input'!$A$7:$A$964,Overview!$E$5,'Cost Input'!$B$7:$B$964,$A$72,'Cost Input'!$C$7:$C$964,Overview!$B$81)</f>
        <v>0</v>
      </c>
      <c r="F83" s="74">
        <f>SUMIFS('Cost Input'!$O$7:$O$964,'Cost Input'!$A$7:$A$964,Overview!$F$5,'Cost Input'!$B$7:$B$964,$A$72,'Cost Input'!$C$7:$C$964,Overview!$B$81)</f>
        <v>0</v>
      </c>
      <c r="G83" s="74">
        <f>SUMIFS('Cost Input'!$O$7:$O$964,'Cost Input'!$A$7:$A$964,Overview!$G$5,'Cost Input'!$B$7:$B$964,$A$72,'Cost Input'!$C$7:$C$964,Overview!$B$81)</f>
        <v>0</v>
      </c>
      <c r="H83" s="74">
        <f>SUMIFS('Cost Input'!$O$7:$O$964,'Cost Input'!$A$7:$A$964,Overview!$H$5,'Cost Input'!$B$7:$B$964,$A$72,'Cost Input'!$C$7:$C$964,Overview!$B$81)</f>
        <v>0</v>
      </c>
      <c r="I83" s="74">
        <f>SUMIFS('Cost Input'!$O$7:$O$964,'Cost Input'!$A$7:$A$964,Overview!$I$5,'Cost Input'!$B$7:$B$964,$A$72,'Cost Input'!$C$7:$C$964,Overview!$B$81)</f>
        <v>0</v>
      </c>
      <c r="J83" s="74">
        <f>SUMIFS('Cost Input'!$O$7:$O$964,'Cost Input'!$A$7:$A$964,Overview!$J$5,'Cost Input'!$B$7:$B$964,$A$72,'Cost Input'!$C$7:$C$964,Overview!$B$81)</f>
        <v>0</v>
      </c>
      <c r="K83" s="74">
        <f>SUMIFS('Cost Input'!$O$7:$O$964,'Cost Input'!$A$7:$A$964,Overview!$K$5,'Cost Input'!$B$7:$B$964,$A$72,'Cost Input'!$C$7:$C$964,Overview!$B$81)</f>
        <v>0</v>
      </c>
      <c r="L83" s="74">
        <f>SUMIFS('Cost Input'!$O$7:$O$964,'Cost Input'!$A$7:$A$964,Overview!$L$5,'Cost Input'!$B$7:$B$964,$A$72,'Cost Input'!$C$7:$C$964,Overview!$B$81)</f>
        <v>0</v>
      </c>
      <c r="M83" s="74">
        <f>SUMIFS('Cost Input'!$O$7:$O$964,'Cost Input'!$A$7:$A$964,Overview!$M$5,'Cost Input'!$B$7:$B$964,$A$72,'Cost Input'!$C$7:$C$964,Overview!$B$81)</f>
        <v>0</v>
      </c>
      <c r="N83" s="75">
        <f t="shared" si="41"/>
        <v>0</v>
      </c>
      <c r="O83" s="1"/>
      <c r="P83" s="1"/>
      <c r="Q83" s="1"/>
      <c r="R83" s="1"/>
      <c r="S83" s="1"/>
      <c r="T83" s="1"/>
      <c r="U83" s="1"/>
      <c r="V83" s="1"/>
      <c r="W83" s="1"/>
      <c r="X83" s="1"/>
      <c r="Y83" s="1"/>
      <c r="Z83" s="1"/>
    </row>
    <row r="84" spans="1:26" ht="14.25" customHeight="1">
      <c r="A84" s="212" t="s">
        <v>120</v>
      </c>
      <c r="B84" s="213"/>
      <c r="C84" s="58" t="s">
        <v>113</v>
      </c>
      <c r="D84" s="59">
        <f t="shared" ref="D84:M84" si="42">ROUNDUP(SUM(D72,D75,D78,D81),-3)</f>
        <v>0</v>
      </c>
      <c r="E84" s="59">
        <f t="shared" si="42"/>
        <v>0</v>
      </c>
      <c r="F84" s="59">
        <f t="shared" si="42"/>
        <v>0</v>
      </c>
      <c r="G84" s="59">
        <f t="shared" si="42"/>
        <v>0</v>
      </c>
      <c r="H84" s="59">
        <f t="shared" si="42"/>
        <v>0</v>
      </c>
      <c r="I84" s="59">
        <f t="shared" si="42"/>
        <v>0</v>
      </c>
      <c r="J84" s="59">
        <f t="shared" si="42"/>
        <v>0</v>
      </c>
      <c r="K84" s="59">
        <f t="shared" si="42"/>
        <v>0</v>
      </c>
      <c r="L84" s="59">
        <f t="shared" si="42"/>
        <v>0</v>
      </c>
      <c r="M84" s="59">
        <f t="shared" si="42"/>
        <v>0</v>
      </c>
      <c r="N84" s="60">
        <f t="shared" si="41"/>
        <v>0</v>
      </c>
      <c r="O84" s="1"/>
      <c r="P84" s="1"/>
      <c r="Q84" s="1"/>
      <c r="R84" s="1"/>
      <c r="S84" s="1"/>
      <c r="T84" s="1"/>
      <c r="U84" s="1"/>
      <c r="V84" s="1"/>
      <c r="W84" s="1"/>
      <c r="X84" s="1"/>
      <c r="Y84" s="1"/>
      <c r="Z84" s="1"/>
    </row>
    <row r="85" spans="1:26" ht="14.25" hidden="1" customHeight="1">
      <c r="A85" s="214"/>
      <c r="B85" s="215"/>
      <c r="C85" s="61" t="s">
        <v>121</v>
      </c>
      <c r="D85" s="59">
        <f>ROUNDUP((SUMIFS('Cost Input'!$M$7:$M$964,'Cost Input'!$A$7:$A$964,Overview!$D$5,'Cost Input'!$B$7:$B$964,$A$72)),-3)</f>
        <v>0</v>
      </c>
      <c r="E85" s="59">
        <f>ROUNDUP(SUMIFS('Cost Input'!$M$7:$M$964,'Cost Input'!$A$7:$A$964,Overview!$E$5,'Cost Input'!$B$7:$B$964,$A$72),-3)</f>
        <v>0</v>
      </c>
      <c r="F85" s="59">
        <f>ROUNDUP(SUMIFS('Cost Input'!$M$7:$M$964,'Cost Input'!$A$7:$A$964,Overview!$F$5,'Cost Input'!$B$7:$B$964,$A$72),-3)</f>
        <v>0</v>
      </c>
      <c r="G85" s="59">
        <f>ROUNDUP(SUMIFS('Cost Input'!$M$7:$M$964,'Cost Input'!$A$7:$A$964,Overview!$G$5,'Cost Input'!$B$7:$B$964,$A$72),-3)</f>
        <v>0</v>
      </c>
      <c r="H85" s="59">
        <f>ROUNDUP(SUMIFS('Cost Input'!$M$7:$M$964,'Cost Input'!$A$7:$A$964,Overview!$H$5,'Cost Input'!$B$7:$B$964,$A$72),-3)</f>
        <v>0</v>
      </c>
      <c r="I85" s="59">
        <f>ROUNDUP(SUMIFS('Cost Input'!$M$7:$M$964,'Cost Input'!$A$7:$A$964,Overview!$I$5,'Cost Input'!$B$7:$B$964,$A$72),-3)</f>
        <v>0</v>
      </c>
      <c r="J85" s="59">
        <f>ROUNDUP(SUMIFS('Cost Input'!$M$7:$M$964,'Cost Input'!$A$7:$A$964,Overview!$J$5,'Cost Input'!$B$7:$B$964,$A$72),-3)</f>
        <v>0</v>
      </c>
      <c r="K85" s="59">
        <f>ROUNDUP(SUMIFS('Cost Input'!$M$7:$M$964,'Cost Input'!$A$7:$A$964,Overview!$K$5,'Cost Input'!$B$7:$B$964,$A$72),-3)</f>
        <v>0</v>
      </c>
      <c r="L85" s="59">
        <f>ROUNDUP(SUMIFS('Cost Input'!$M$7:$M$964,'Cost Input'!$A$7:$A$964,Overview!$L$5,'Cost Input'!$B$7:$B$964,$A$72),-3)</f>
        <v>0</v>
      </c>
      <c r="M85" s="59">
        <f>ROUNDUP(SUMIFS('Cost Input'!$M$7:$M$964,'Cost Input'!$A$7:$A$964,Overview!$M$5,'Cost Input'!$B$7:$B$964,$A$72),-3)</f>
        <v>0</v>
      </c>
      <c r="N85" s="60"/>
      <c r="O85" s="1"/>
      <c r="P85" s="1"/>
      <c r="Q85" s="1"/>
      <c r="R85" s="1"/>
      <c r="S85" s="1"/>
      <c r="T85" s="1"/>
      <c r="U85" s="1"/>
      <c r="V85" s="1"/>
      <c r="W85" s="1"/>
      <c r="X85" s="1"/>
      <c r="Y85" s="1"/>
      <c r="Z85" s="1"/>
    </row>
    <row r="86" spans="1:26" ht="14.25" customHeight="1">
      <c r="A86" s="214"/>
      <c r="B86" s="215"/>
      <c r="C86" s="58" t="s">
        <v>115</v>
      </c>
      <c r="D86" s="59">
        <f t="shared" ref="D86:M86" si="43">ROUNDUP(SUM(D73,D76,D79,D82),-3)</f>
        <v>0</v>
      </c>
      <c r="E86" s="59">
        <f t="shared" si="43"/>
        <v>0</v>
      </c>
      <c r="F86" s="59">
        <f t="shared" si="43"/>
        <v>0</v>
      </c>
      <c r="G86" s="59">
        <f t="shared" si="43"/>
        <v>0</v>
      </c>
      <c r="H86" s="59">
        <f t="shared" si="43"/>
        <v>0</v>
      </c>
      <c r="I86" s="59">
        <f t="shared" si="43"/>
        <v>0</v>
      </c>
      <c r="J86" s="59">
        <f t="shared" si="43"/>
        <v>0</v>
      </c>
      <c r="K86" s="59">
        <f t="shared" si="43"/>
        <v>0</v>
      </c>
      <c r="L86" s="59">
        <f t="shared" si="43"/>
        <v>0</v>
      </c>
      <c r="M86" s="59">
        <f t="shared" si="43"/>
        <v>0</v>
      </c>
      <c r="N86" s="60">
        <f>SUM(D86:M86)</f>
        <v>0</v>
      </c>
      <c r="O86" s="1"/>
      <c r="P86" s="1"/>
      <c r="Q86" s="1"/>
      <c r="R86" s="1"/>
      <c r="S86" s="1"/>
      <c r="T86" s="1"/>
      <c r="U86" s="1"/>
      <c r="V86" s="1"/>
      <c r="W86" s="1"/>
      <c r="X86" s="1"/>
      <c r="Y86" s="1"/>
      <c r="Z86" s="1"/>
    </row>
    <row r="87" spans="1:26" ht="14.25" hidden="1" customHeight="1">
      <c r="A87" s="214"/>
      <c r="B87" s="215"/>
      <c r="C87" s="61" t="s">
        <v>121</v>
      </c>
      <c r="D87" s="59">
        <f>ROUNDUP((SUMIFS('Cost Input'!$N$7:$N$964,'Cost Input'!$A$7:$A$964,Overview!$D$5,'Cost Input'!$B$7:$B$964,$A$72)),-3)</f>
        <v>0</v>
      </c>
      <c r="E87" s="59">
        <f>ROUNDUP(SUMIFS('Cost Input'!$N$7:$N$964,'Cost Input'!$A$7:$A$964,Overview!$E$5,'Cost Input'!$B$7:$B$964,$A$72),-3)</f>
        <v>0</v>
      </c>
      <c r="F87" s="59">
        <f>ROUNDUP(SUMIFS('Cost Input'!$N$7:$N$964,'Cost Input'!$A$7:$A$964,Overview!$F$5,'Cost Input'!$B$7:$B$964,$A$72),-3)</f>
        <v>0</v>
      </c>
      <c r="G87" s="59">
        <f>ROUNDUP(SUMIFS('Cost Input'!$N$7:$N$964,'Cost Input'!$A$7:$A$964,Overview!$G$5,'Cost Input'!$B$7:$B$964,$A$72),-3)</f>
        <v>0</v>
      </c>
      <c r="H87" s="59">
        <f>ROUNDUP(SUMIFS('Cost Input'!$N$7:$N$964,'Cost Input'!$A$7:$A$964,Overview!$H$5,'Cost Input'!$B$7:$B$964,$A$72),-3)</f>
        <v>0</v>
      </c>
      <c r="I87" s="59">
        <f>ROUNDUP(SUMIFS('Cost Input'!$N$7:$N$964,'Cost Input'!$A$7:$A$964,Overview!$I$5,'Cost Input'!$B$7:$B$964,$A$72),-3)</f>
        <v>0</v>
      </c>
      <c r="J87" s="59">
        <f>ROUNDUP(SUMIFS('Cost Input'!$N$7:$N$964,'Cost Input'!$A$7:$A$964,Overview!$J$5,'Cost Input'!$B$7:$B$964,$A$72),-3)</f>
        <v>0</v>
      </c>
      <c r="K87" s="59">
        <f>ROUNDUP(SUMIFS('Cost Input'!$N$7:$N$964,'Cost Input'!$A$7:$A$964,Overview!$K$5,'Cost Input'!$B$7:$B$964,$A$72),-3)</f>
        <v>0</v>
      </c>
      <c r="L87" s="59">
        <f>ROUNDUP(SUMIFS('Cost Input'!$N$7:$N$964,'Cost Input'!$A$7:$A$964,Overview!$L$5,'Cost Input'!$B$7:$B$964,$A$72),-3)</f>
        <v>0</v>
      </c>
      <c r="M87" s="59">
        <f>ROUNDUP(SUMIFS('Cost Input'!$N$7:$N$964,'Cost Input'!$A$7:$A$964,Overview!$M$5,'Cost Input'!$B$7:$B$964,$A$72),-3)</f>
        <v>0</v>
      </c>
      <c r="N87" s="60"/>
      <c r="O87" s="1"/>
      <c r="P87" s="1"/>
      <c r="Q87" s="1"/>
      <c r="R87" s="1"/>
      <c r="S87" s="1"/>
      <c r="T87" s="1"/>
      <c r="U87" s="1"/>
      <c r="V87" s="1"/>
      <c r="W87" s="1"/>
      <c r="X87" s="1"/>
      <c r="Y87" s="1"/>
      <c r="Z87" s="1"/>
    </row>
    <row r="88" spans="1:26" ht="14.25" customHeight="1">
      <c r="A88" s="216"/>
      <c r="B88" s="217"/>
      <c r="C88" s="58" t="s">
        <v>117</v>
      </c>
      <c r="D88" s="59">
        <f t="shared" ref="D88:N88" si="44">SUM(D84,D86)</f>
        <v>0</v>
      </c>
      <c r="E88" s="59">
        <f t="shared" si="44"/>
        <v>0</v>
      </c>
      <c r="F88" s="59">
        <f t="shared" si="44"/>
        <v>0</v>
      </c>
      <c r="G88" s="59">
        <f t="shared" si="44"/>
        <v>0</v>
      </c>
      <c r="H88" s="59">
        <f t="shared" si="44"/>
        <v>0</v>
      </c>
      <c r="I88" s="59">
        <f t="shared" si="44"/>
        <v>0</v>
      </c>
      <c r="J88" s="59">
        <f t="shared" si="44"/>
        <v>0</v>
      </c>
      <c r="K88" s="59">
        <f t="shared" si="44"/>
        <v>0</v>
      </c>
      <c r="L88" s="59">
        <f t="shared" si="44"/>
        <v>0</v>
      </c>
      <c r="M88" s="59">
        <f t="shared" si="44"/>
        <v>0</v>
      </c>
      <c r="N88" s="60">
        <f t="shared" si="44"/>
        <v>0</v>
      </c>
      <c r="O88" s="1"/>
      <c r="P88" s="1"/>
      <c r="Q88" s="1"/>
      <c r="R88" s="1"/>
      <c r="S88" s="1"/>
      <c r="T88" s="1"/>
      <c r="U88" s="1"/>
      <c r="V88" s="1"/>
      <c r="W88" s="1"/>
      <c r="X88" s="1"/>
      <c r="Y88" s="1"/>
      <c r="Z88" s="1"/>
    </row>
    <row r="89" spans="1:26" ht="14.25" hidden="1" customHeight="1">
      <c r="A89" s="64"/>
      <c r="B89" s="65"/>
      <c r="C89" s="61" t="s">
        <v>121</v>
      </c>
      <c r="D89" s="59">
        <f>ROUNDUP((SUMIFS('Cost Input'!$O$7:$O$964,'Cost Input'!$A$7:$A$964,Overview!$D$5,'Cost Input'!$B$7:$B$964,$A$72)),-3)</f>
        <v>0</v>
      </c>
      <c r="E89" s="59">
        <f>ROUNDUP(SUMIFS('Cost Input'!$O$7:$O$964,'Cost Input'!$A$7:$A$964,Overview!$E$5,'Cost Input'!$B$7:$B$964,$A$72),-3)</f>
        <v>0</v>
      </c>
      <c r="F89" s="59">
        <f>ROUNDUP(SUMIFS('Cost Input'!$O$7:$O$964,'Cost Input'!$A$7:$A$964,Overview!$F$5,'Cost Input'!$B$7:$B$964,$A$72),-3)</f>
        <v>0</v>
      </c>
      <c r="G89" s="59">
        <f>ROUNDUP(SUMIFS('Cost Input'!$O$7:$O$964,'Cost Input'!$A$7:$A$964,Overview!$G$5,'Cost Input'!$B$7:$B$964,$A$72),-3)</f>
        <v>0</v>
      </c>
      <c r="H89" s="59">
        <f>ROUNDUP(SUMIFS('Cost Input'!$O$7:$O$964,'Cost Input'!$A$7:$A$964,Overview!$H$5,'Cost Input'!$B$7:$B$964,$A$72),-3)</f>
        <v>0</v>
      </c>
      <c r="I89" s="59">
        <f>ROUNDUP(SUMIFS('Cost Input'!$O$7:$O$964,'Cost Input'!$A$7:$A$964,Overview!$I$5,'Cost Input'!$B$7:$B$964,$A$72),-3)</f>
        <v>0</v>
      </c>
      <c r="J89" s="59">
        <f>ROUNDUP(SUMIFS('Cost Input'!$O$7:$O$964,'Cost Input'!$A$7:$A$964,Overview!$J$5,'Cost Input'!$B$7:$B$964,$A$72),-3)</f>
        <v>0</v>
      </c>
      <c r="K89" s="59">
        <f>ROUNDUP(SUMIFS('Cost Input'!$O$7:$O$964,'Cost Input'!$A$7:$A$964,Overview!$K$5,'Cost Input'!$B$7:$B$964,$A$72),-3)</f>
        <v>0</v>
      </c>
      <c r="L89" s="59">
        <f>ROUNDUP(SUMIFS('Cost Input'!$O$7:$O$964,'Cost Input'!$A$7:$A$964,Overview!$L$5,'Cost Input'!$B$7:$B$964,$A$72),-3)</f>
        <v>0</v>
      </c>
      <c r="M89" s="59">
        <f>ROUNDUP(SUMIFS('Cost Input'!$O$7:$O$964,'Cost Input'!$A$7:$A$964,Overview!$M$5,'Cost Input'!$B$7:$B$964,$A$72),-3)</f>
        <v>0</v>
      </c>
      <c r="N89" s="60"/>
      <c r="O89" s="1"/>
      <c r="P89" s="1"/>
      <c r="Q89" s="1"/>
      <c r="R89" s="1"/>
      <c r="S89" s="1"/>
      <c r="T89" s="1"/>
      <c r="U89" s="1"/>
      <c r="V89" s="1"/>
      <c r="W89" s="1"/>
      <c r="X89" s="1"/>
      <c r="Y89" s="1"/>
      <c r="Z89" s="1"/>
    </row>
    <row r="90" spans="1:26" ht="14.25" customHeight="1">
      <c r="A90" s="203" t="s">
        <v>78</v>
      </c>
      <c r="B90" s="210" t="s">
        <v>68</v>
      </c>
      <c r="C90" s="67" t="s">
        <v>113</v>
      </c>
      <c r="D90" s="68">
        <f>SUMIFS('Cost Input'!$M$7:$M$964,'Cost Input'!$A$7:$A$964,Overview!$D$5,'Cost Input'!$B$7:$B$964,$A$90,'Cost Input'!$C$7:$C$964,Overview!$B$90)</f>
        <v>0</v>
      </c>
      <c r="E90" s="68">
        <f>SUMIFS('Cost Input'!$M$7:$M$964,'Cost Input'!$A$7:$A$964,Overview!$E$5,'Cost Input'!$B$7:$B$964,$A$90,'Cost Input'!$C$7:$C$964,Overview!$B$90)</f>
        <v>0</v>
      </c>
      <c r="F90" s="68">
        <f>SUMIFS('Cost Input'!$M$7:$M$964,'Cost Input'!$A$7:$A$964,Overview!$F$5,'Cost Input'!$B$7:$B$964,$A$90,'Cost Input'!$C$7:$C$964,Overview!$B$90)</f>
        <v>0</v>
      </c>
      <c r="G90" s="68">
        <f>SUMIFS('Cost Input'!$M$7:$M$964,'Cost Input'!$A$7:$A$964,Overview!$G$5,'Cost Input'!$B$7:$B$964,$A$90,'Cost Input'!$C$7:$C$964,Overview!$B$90)</f>
        <v>0</v>
      </c>
      <c r="H90" s="68">
        <f>SUMIFS('Cost Input'!$M$7:$M$964,'Cost Input'!$A$7:$A$964,Overview!$H$5,'Cost Input'!$B$7:$B$964,$A$90,'Cost Input'!$C$7:$C$964,Overview!$B$90)</f>
        <v>0</v>
      </c>
      <c r="I90" s="68">
        <f>SUMIFS('Cost Input'!$M$7:$M$964,'Cost Input'!$A$7:$A$964,Overview!$I$5,'Cost Input'!$B$7:$B$964,$A$90,'Cost Input'!$C$7:$C$964,Overview!$B$90)</f>
        <v>0</v>
      </c>
      <c r="J90" s="68">
        <f>SUMIFS('Cost Input'!$M$7:$M$964,'Cost Input'!$A$7:$A$964,Overview!$J$5,'Cost Input'!$B$7:$B$964,$A$90,'Cost Input'!$C$7:$C$964,Overview!$B$90)</f>
        <v>0</v>
      </c>
      <c r="K90" s="68">
        <f>SUMIFS('Cost Input'!$M$7:$M$964,'Cost Input'!$A$7:$A$964,Overview!$K$5,'Cost Input'!$B$7:$B$964,$A$90,'Cost Input'!$C$7:$C$964,Overview!$B$90)</f>
        <v>0</v>
      </c>
      <c r="L90" s="68">
        <f>SUMIFS('Cost Input'!$M$7:$M$964,'Cost Input'!$A$7:$A$964,Overview!$L$5,'Cost Input'!$B$7:$B$964,$A$90,'Cost Input'!$C$7:$C$964,Overview!$B$90)</f>
        <v>0</v>
      </c>
      <c r="M90" s="68">
        <f>SUMIFS('Cost Input'!$M$7:$M$964,'Cost Input'!$A$7:$A$964,Overview!$M$5,'Cost Input'!$B$7:$B$964,$A$90,'Cost Input'!$C$7:$C$964,Overview!$B$90)</f>
        <v>0</v>
      </c>
      <c r="N90" s="69">
        <f t="shared" ref="N90:N102" si="45">SUM(D90:M90)</f>
        <v>0</v>
      </c>
      <c r="O90" s="1"/>
      <c r="P90" s="1"/>
      <c r="Q90" s="1"/>
      <c r="R90" s="1"/>
      <c r="S90" s="1"/>
      <c r="T90" s="1"/>
      <c r="U90" s="1"/>
      <c r="V90" s="1"/>
      <c r="W90" s="1"/>
      <c r="X90" s="1"/>
      <c r="Y90" s="1"/>
      <c r="Z90" s="1"/>
    </row>
    <row r="91" spans="1:26" ht="14.25" customHeight="1">
      <c r="A91" s="201"/>
      <c r="B91" s="205"/>
      <c r="C91" s="70" t="s">
        <v>115</v>
      </c>
      <c r="D91" s="71">
        <f>SUMIFS('Cost Input'!$N$7:$N$964,'Cost Input'!$A$7:$A$964,Overview!$D$5,'Cost Input'!$B$7:$B$964,$A$90,'Cost Input'!$C$7:$C$964,Overview!$B$90)</f>
        <v>0</v>
      </c>
      <c r="E91" s="71">
        <f>SUMIFS('Cost Input'!$N$7:$N$964,'Cost Input'!$A$7:$A$964,Overview!$E$5,'Cost Input'!$B$7:$B$964,$A$90,'Cost Input'!$C$7:$C$964,Overview!$B$90)</f>
        <v>0</v>
      </c>
      <c r="F91" s="71">
        <f>SUMIFS('Cost Input'!$N$7:$N$964,'Cost Input'!$A$7:$A$964,Overview!$F$5,'Cost Input'!$B$7:$B$964,$A$90,'Cost Input'!$C$7:$C$964,Overview!$B$90)</f>
        <v>0</v>
      </c>
      <c r="G91" s="71">
        <f>SUMIFS('Cost Input'!$N$7:$N$964,'Cost Input'!$A$7:$A$964,Overview!$G$5,'Cost Input'!$B$7:$B$964,$A$90,'Cost Input'!$C$7:$C$964,Overview!$B$90)</f>
        <v>0</v>
      </c>
      <c r="H91" s="71">
        <f>SUMIFS('Cost Input'!$N$7:$N$964,'Cost Input'!$A$7:$A$964,Overview!$H$5,'Cost Input'!$B$7:$B$964,$A$90,'Cost Input'!$C$7:$C$964,Overview!$B$90)</f>
        <v>0</v>
      </c>
      <c r="I91" s="71">
        <f>SUMIFS('Cost Input'!$N$7:$N$964,'Cost Input'!$A$7:$A$964,Overview!$I$5,'Cost Input'!$B$7:$B$964,$A$90,'Cost Input'!$C$7:$C$964,Overview!$B$90)</f>
        <v>0</v>
      </c>
      <c r="J91" s="71">
        <f>SUMIFS('Cost Input'!$N$7:$N$964,'Cost Input'!$A$7:$A$964,Overview!$J$5,'Cost Input'!$B$7:$B$964,$A$90,'Cost Input'!$C$7:$C$964,Overview!$B$90)</f>
        <v>0</v>
      </c>
      <c r="K91" s="71">
        <f>SUMIFS('Cost Input'!$N$7:$N$964,'Cost Input'!$A$7:$A$964,Overview!$K$5,'Cost Input'!$B$7:$B$964,$A$90,'Cost Input'!$C$7:$C$964,Overview!$B$90)</f>
        <v>0</v>
      </c>
      <c r="L91" s="71">
        <f>SUMIFS('Cost Input'!$N$7:$N$964,'Cost Input'!$A$7:$A$964,Overview!$L$5,'Cost Input'!$B$7:$B$964,$A$90,'Cost Input'!$C$7:$C$964,Overview!$B$90)</f>
        <v>0</v>
      </c>
      <c r="M91" s="71">
        <f>SUMIFS('Cost Input'!$N$7:$N$964,'Cost Input'!$A$7:$A$964,Overview!$M$5,'Cost Input'!$B$7:$B$964,$A$90,'Cost Input'!$C$7:$C$964,Overview!$B$90)</f>
        <v>0</v>
      </c>
      <c r="N91" s="72">
        <f t="shared" si="45"/>
        <v>0</v>
      </c>
      <c r="O91" s="1"/>
      <c r="P91" s="1"/>
      <c r="Q91" s="1"/>
      <c r="R91" s="1"/>
      <c r="S91" s="1"/>
      <c r="T91" s="1"/>
      <c r="U91" s="1"/>
      <c r="V91" s="1"/>
      <c r="W91" s="1"/>
      <c r="X91" s="1"/>
      <c r="Y91" s="1"/>
      <c r="Z91" s="1"/>
    </row>
    <row r="92" spans="1:26" ht="14.25" customHeight="1">
      <c r="A92" s="201"/>
      <c r="B92" s="208"/>
      <c r="C92" s="73" t="s">
        <v>117</v>
      </c>
      <c r="D92" s="74">
        <f>SUMIFS('Cost Input'!$O$7:$O$964,'Cost Input'!$A$7:$A$964,Overview!$D$5,'Cost Input'!$B$7:$B$964,$A$90,'Cost Input'!$C$7:$C$964,Overview!$B$90)</f>
        <v>0</v>
      </c>
      <c r="E92" s="74">
        <f>SUMIFS('Cost Input'!$O$7:$O$964,'Cost Input'!$A$7:$A$964,Overview!$E$5,'Cost Input'!$B$7:$B$964,$A$90,'Cost Input'!$C$7:$C$964,Overview!$B$90)</f>
        <v>0</v>
      </c>
      <c r="F92" s="74">
        <f>SUMIFS('Cost Input'!$O$7:$O$964,'Cost Input'!$A$7:$A$964,Overview!$F$5,'Cost Input'!$B$7:$B$964,$A$90,'Cost Input'!$C$7:$C$964,Overview!$B$90)</f>
        <v>0</v>
      </c>
      <c r="G92" s="74">
        <f>SUMIFS('Cost Input'!$O$7:$O$964,'Cost Input'!$A$7:$A$964,Overview!$G$5,'Cost Input'!$B$7:$B$964,$A$90,'Cost Input'!$C$7:$C$964,Overview!$B$90)</f>
        <v>0</v>
      </c>
      <c r="H92" s="74">
        <f>SUMIFS('Cost Input'!$O$7:$O$964,'Cost Input'!$A$7:$A$964,Overview!$H$5,'Cost Input'!$B$7:$B$964,$A$90,'Cost Input'!$C$7:$C$964,Overview!$B$90)</f>
        <v>0</v>
      </c>
      <c r="I92" s="74">
        <f>SUMIFS('Cost Input'!$O$7:$O$964,'Cost Input'!$A$7:$A$964,Overview!$I$5,'Cost Input'!$B$7:$B$964,$A$90,'Cost Input'!$C$7:$C$964,Overview!$B$90)</f>
        <v>0</v>
      </c>
      <c r="J92" s="74">
        <f>SUMIFS('Cost Input'!$O$7:$O$964,'Cost Input'!$A$7:$A$964,Overview!$J$5,'Cost Input'!$B$7:$B$964,$A$90,'Cost Input'!$C$7:$C$964,Overview!$B$90)</f>
        <v>0</v>
      </c>
      <c r="K92" s="74">
        <f>SUMIFS('Cost Input'!$O$7:$O$964,'Cost Input'!$A$7:$A$964,Overview!$K$5,'Cost Input'!$B$7:$B$964,$A$90,'Cost Input'!$C$7:$C$964,Overview!$B$90)</f>
        <v>0</v>
      </c>
      <c r="L92" s="74">
        <f>SUMIFS('Cost Input'!$O$7:$O$964,'Cost Input'!$A$7:$A$964,Overview!$L$5,'Cost Input'!$B$7:$B$964,$A$90,'Cost Input'!$C$7:$C$964,Overview!$B$90)</f>
        <v>0</v>
      </c>
      <c r="M92" s="74">
        <f>SUMIFS('Cost Input'!$O$7:$O$964,'Cost Input'!$A$7:$A$964,Overview!$M$5,'Cost Input'!$B$7:$B$964,$A$90,'Cost Input'!$C$7:$C$964,Overview!$B$90)</f>
        <v>0</v>
      </c>
      <c r="N92" s="75">
        <f t="shared" si="45"/>
        <v>0</v>
      </c>
      <c r="O92" s="1"/>
      <c r="P92" s="1"/>
      <c r="Q92" s="1"/>
      <c r="R92" s="1"/>
      <c r="S92" s="1"/>
      <c r="T92" s="1"/>
      <c r="U92" s="1"/>
      <c r="V92" s="1"/>
      <c r="W92" s="1"/>
      <c r="X92" s="1"/>
      <c r="Y92" s="1"/>
      <c r="Z92" s="1"/>
    </row>
    <row r="93" spans="1:26" ht="14.25" customHeight="1">
      <c r="A93" s="201"/>
      <c r="B93" s="204" t="s">
        <v>72</v>
      </c>
      <c r="C93" s="76" t="s">
        <v>113</v>
      </c>
      <c r="D93" s="77">
        <f>SUMIFS('Cost Input'!$M$7:$M$964,'Cost Input'!$A$7:$A$964,Overview!$D$5,'Cost Input'!$B$7:$B$964,$A$90,'Cost Input'!$C$7:$C$964,Overview!$B$93)</f>
        <v>0</v>
      </c>
      <c r="E93" s="77">
        <f>SUMIFS('Cost Input'!$M$7:$M$964,'Cost Input'!$A$7:$A$964,Overview!$E$5,'Cost Input'!$B$7:$B$964,$A$90,'Cost Input'!$C$7:$C$964,Overview!$B$93)</f>
        <v>0</v>
      </c>
      <c r="F93" s="77">
        <f>SUMIFS('Cost Input'!$M$7:$M$964,'Cost Input'!$A$7:$A$964,Overview!$F$5,'Cost Input'!$B$7:$B$964,$A$90,'Cost Input'!$C$7:$C$964,Overview!$B$93)</f>
        <v>0</v>
      </c>
      <c r="G93" s="77">
        <f>SUMIFS('Cost Input'!$M$7:$M$964,'Cost Input'!$A$7:$A$964,Overview!$G$5,'Cost Input'!$B$7:$B$964,$A$90,'Cost Input'!$C$7:$C$964,Overview!$B$93)</f>
        <v>0</v>
      </c>
      <c r="H93" s="77">
        <f>SUMIFS('Cost Input'!$M$7:$M$964,'Cost Input'!$A$7:$A$964,Overview!$H$5,'Cost Input'!$B$7:$B$964,$A$90,'Cost Input'!$C$7:$C$964,Overview!$B$93)</f>
        <v>0</v>
      </c>
      <c r="I93" s="77">
        <f>SUMIFS('Cost Input'!$M$7:$M$964,'Cost Input'!$A$7:$A$964,Overview!$I$5,'Cost Input'!$B$7:$B$964,$A$90,'Cost Input'!$C$7:$C$964,Overview!$B$93)</f>
        <v>0</v>
      </c>
      <c r="J93" s="77">
        <f>SUMIFS('Cost Input'!$M$7:$M$964,'Cost Input'!$A$7:$A$964,Overview!$J$5,'Cost Input'!$B$7:$B$964,$A$90,'Cost Input'!$C$7:$C$964,Overview!$B$93)</f>
        <v>0</v>
      </c>
      <c r="K93" s="77">
        <f>SUMIFS('Cost Input'!$M$7:$M$964,'Cost Input'!$A$7:$A$964,Overview!$K$5,'Cost Input'!$B$7:$B$964,$A$90,'Cost Input'!$C$7:$C$964,Overview!$B$93)</f>
        <v>0</v>
      </c>
      <c r="L93" s="77">
        <f>SUMIFS('Cost Input'!$M$7:$M$964,'Cost Input'!$A$7:$A$964,Overview!$L$5,'Cost Input'!$B$7:$B$964,$A$90,'Cost Input'!$C$7:$C$964,Overview!$B$93)</f>
        <v>0</v>
      </c>
      <c r="M93" s="77">
        <f>SUMIFS('Cost Input'!$M$7:$M$964,'Cost Input'!$A$7:$A$964,Overview!$M$5,'Cost Input'!$B$7:$B$964,$A$90,'Cost Input'!$C$7:$C$964,Overview!$B$93)</f>
        <v>0</v>
      </c>
      <c r="N93" s="78">
        <f t="shared" si="45"/>
        <v>0</v>
      </c>
      <c r="O93" s="1"/>
      <c r="P93" s="1"/>
      <c r="Q93" s="1"/>
      <c r="R93" s="1"/>
      <c r="S93" s="1"/>
      <c r="T93" s="1"/>
      <c r="U93" s="1"/>
      <c r="V93" s="1"/>
      <c r="W93" s="1"/>
      <c r="X93" s="1"/>
      <c r="Y93" s="1"/>
      <c r="Z93" s="1"/>
    </row>
    <row r="94" spans="1:26" ht="14.25" customHeight="1">
      <c r="A94" s="201"/>
      <c r="B94" s="205"/>
      <c r="C94" s="70" t="s">
        <v>115</v>
      </c>
      <c r="D94" s="71">
        <f>SUMIFS('Cost Input'!$N$7:$N$964,'Cost Input'!$A$7:$A$964,Overview!$D$5,'Cost Input'!$B$7:$B$964,$A$90,'Cost Input'!$C$7:$C$964,Overview!$B$93)</f>
        <v>0</v>
      </c>
      <c r="E94" s="71">
        <f>SUMIFS('Cost Input'!$N$7:$N$964,'Cost Input'!$A$7:$A$964,Overview!$E$5,'Cost Input'!$B$7:$B$964,$A$90,'Cost Input'!$C$7:$C$964,Overview!$B$93)</f>
        <v>0</v>
      </c>
      <c r="F94" s="71">
        <f>SUMIFS('Cost Input'!$N$7:$N$964,'Cost Input'!$A$7:$A$964,Overview!$F$5,'Cost Input'!$B$7:$B$964,$A$90,'Cost Input'!$C$7:$C$964,Overview!$B$93)</f>
        <v>0</v>
      </c>
      <c r="G94" s="71">
        <f>SUMIFS('Cost Input'!$N$7:$N$964,'Cost Input'!$A$7:$A$964,Overview!$G$5,'Cost Input'!$B$7:$B$964,$A$90,'Cost Input'!$C$7:$C$964,Overview!$B$93)</f>
        <v>0</v>
      </c>
      <c r="H94" s="71">
        <f>SUMIFS('Cost Input'!$N$7:$N$964,'Cost Input'!$A$7:$A$964,Overview!$H$5,'Cost Input'!$B$7:$B$964,$A$90,'Cost Input'!$C$7:$C$964,Overview!$B$93)</f>
        <v>0</v>
      </c>
      <c r="I94" s="71">
        <f>SUMIFS('Cost Input'!$N$7:$N$964,'Cost Input'!$A$7:$A$964,Overview!$I$5,'Cost Input'!$B$7:$B$964,$A$90,'Cost Input'!$C$7:$C$964,Overview!$B$93)</f>
        <v>0</v>
      </c>
      <c r="J94" s="71">
        <f>SUMIFS('Cost Input'!$N$7:$N$964,'Cost Input'!$A$7:$A$964,Overview!$J$5,'Cost Input'!$B$7:$B$964,$A$90,'Cost Input'!$C$7:$C$964,Overview!$B$93)</f>
        <v>0</v>
      </c>
      <c r="K94" s="71">
        <f>SUMIFS('Cost Input'!$N$7:$N$964,'Cost Input'!$A$7:$A$964,Overview!$K$5,'Cost Input'!$B$7:$B$964,$A$90,'Cost Input'!$C$7:$C$964,Overview!$B$93)</f>
        <v>0</v>
      </c>
      <c r="L94" s="71">
        <f>SUMIFS('Cost Input'!$N$7:$N$964,'Cost Input'!$A$7:$A$964,Overview!$L$5,'Cost Input'!$B$7:$B$964,$A$90,'Cost Input'!$C$7:$C$964,Overview!$B$93)</f>
        <v>0</v>
      </c>
      <c r="M94" s="71">
        <f>SUMIFS('Cost Input'!$N$7:$N$964,'Cost Input'!$A$7:$A$964,Overview!$M$5,'Cost Input'!$B$7:$B$964,$A$90,'Cost Input'!$C$7:$C$964,Overview!$B$93)</f>
        <v>0</v>
      </c>
      <c r="N94" s="72">
        <f t="shared" si="45"/>
        <v>0</v>
      </c>
      <c r="O94" s="1"/>
      <c r="P94" s="1"/>
      <c r="Q94" s="1"/>
      <c r="R94" s="1"/>
      <c r="S94" s="1"/>
      <c r="T94" s="1"/>
      <c r="U94" s="1"/>
      <c r="V94" s="1"/>
      <c r="W94" s="1"/>
      <c r="X94" s="1"/>
      <c r="Y94" s="1"/>
      <c r="Z94" s="1"/>
    </row>
    <row r="95" spans="1:26" ht="14.25" customHeight="1">
      <c r="A95" s="201"/>
      <c r="B95" s="208"/>
      <c r="C95" s="73" t="s">
        <v>117</v>
      </c>
      <c r="D95" s="74">
        <f>SUMIFS('Cost Input'!$O$7:$O$964,'Cost Input'!$A$7:$A$964,Overview!$D$5,'Cost Input'!$B$7:$B$964,$A$90,'Cost Input'!$C$7:$C$964,Overview!$B$93)</f>
        <v>0</v>
      </c>
      <c r="E95" s="74">
        <f>SUMIFS('Cost Input'!$O$7:$O$964,'Cost Input'!$A$7:$A$964,Overview!$E$5,'Cost Input'!$B$7:$B$964,$A$90,'Cost Input'!$C$7:$C$964,Overview!$B$93)</f>
        <v>0</v>
      </c>
      <c r="F95" s="74">
        <f>SUMIFS('Cost Input'!$O$7:$O$964,'Cost Input'!$A$7:$A$964,Overview!$F$5,'Cost Input'!$B$7:$B$964,$A$90,'Cost Input'!$C$7:$C$964,Overview!$B$93)</f>
        <v>0</v>
      </c>
      <c r="G95" s="74">
        <f>SUMIFS('Cost Input'!$O$7:$O$964,'Cost Input'!$A$7:$A$964,Overview!$G$5,'Cost Input'!$B$7:$B$964,$A$90,'Cost Input'!$C$7:$C$964,Overview!$B$93)</f>
        <v>0</v>
      </c>
      <c r="H95" s="74">
        <f>SUMIFS('Cost Input'!$O$7:$O$964,'Cost Input'!$A$7:$A$964,Overview!$H$5,'Cost Input'!$B$7:$B$964,$A$90,'Cost Input'!$C$7:$C$964,Overview!$B$93)</f>
        <v>0</v>
      </c>
      <c r="I95" s="74">
        <f>SUMIFS('Cost Input'!$O$7:$O$964,'Cost Input'!$A$7:$A$964,Overview!$I$5,'Cost Input'!$B$7:$B$964,$A$90,'Cost Input'!$C$7:$C$964,Overview!$B$93)</f>
        <v>0</v>
      </c>
      <c r="J95" s="74">
        <f>SUMIFS('Cost Input'!$O$7:$O$964,'Cost Input'!$A$7:$A$964,Overview!$J$5,'Cost Input'!$B$7:$B$964,$A$90,'Cost Input'!$C$7:$C$964,Overview!$B$93)</f>
        <v>0</v>
      </c>
      <c r="K95" s="74">
        <f>SUMIFS('Cost Input'!$O$7:$O$964,'Cost Input'!$A$7:$A$964,Overview!$K$5,'Cost Input'!$B$7:$B$964,$A$90,'Cost Input'!$C$7:$C$964,Overview!$B$93)</f>
        <v>0</v>
      </c>
      <c r="L95" s="74">
        <f>SUMIFS('Cost Input'!$O$7:$O$964,'Cost Input'!$A$7:$A$964,Overview!$L$5,'Cost Input'!$B$7:$B$964,$A$90,'Cost Input'!$C$7:$C$964,Overview!$B$93)</f>
        <v>0</v>
      </c>
      <c r="M95" s="74">
        <f>SUMIFS('Cost Input'!$O$7:$O$964,'Cost Input'!$A$7:$A$964,Overview!$M$5,'Cost Input'!$B$7:$B$964,$A$90,'Cost Input'!$C$7:$C$964,Overview!$B$93)</f>
        <v>0</v>
      </c>
      <c r="N95" s="75">
        <f t="shared" si="45"/>
        <v>0</v>
      </c>
      <c r="O95" s="1"/>
      <c r="P95" s="1"/>
      <c r="Q95" s="1"/>
      <c r="R95" s="1"/>
      <c r="S95" s="1"/>
      <c r="T95" s="1"/>
      <c r="U95" s="1"/>
      <c r="V95" s="1"/>
      <c r="W95" s="1"/>
      <c r="X95" s="1"/>
      <c r="Y95" s="1"/>
      <c r="Z95" s="1"/>
    </row>
    <row r="96" spans="1:26" ht="14.25" customHeight="1">
      <c r="A96" s="201"/>
      <c r="B96" s="204" t="s">
        <v>76</v>
      </c>
      <c r="C96" s="76" t="s">
        <v>113</v>
      </c>
      <c r="D96" s="77">
        <f>SUMIFS('Cost Input'!$M$7:$M$964,'Cost Input'!$A$7:$A$964,Overview!$D$5,'Cost Input'!$B$7:$B$964,$A$90,'Cost Input'!$C$7:$C$964,Overview!$B$96)</f>
        <v>0</v>
      </c>
      <c r="E96" s="77">
        <f>SUMIFS('Cost Input'!$M$7:$M$964,'Cost Input'!$A$7:$A$964,Overview!$E$5,'Cost Input'!$B$7:$B$964,$A$90,'Cost Input'!$C$7:$C$964,Overview!$B$96)</f>
        <v>0</v>
      </c>
      <c r="F96" s="77">
        <f>SUMIFS('Cost Input'!$M$7:$M$964,'Cost Input'!$A$7:$A$964,Overview!$F$5,'Cost Input'!$B$7:$B$964,$A$90,'Cost Input'!$C$7:$C$964,Overview!$B$96)</f>
        <v>0</v>
      </c>
      <c r="G96" s="77">
        <f>SUMIFS('Cost Input'!$M$7:$M$964,'Cost Input'!$A$7:$A$964,Overview!$G$5,'Cost Input'!$B$7:$B$964,$A$90,'Cost Input'!$C$7:$C$964,Overview!$B$96)</f>
        <v>0</v>
      </c>
      <c r="H96" s="77">
        <f>SUMIFS('Cost Input'!$M$7:$M$964,'Cost Input'!$A$7:$A$964,Overview!$H$5,'Cost Input'!$B$7:$B$964,$A$90,'Cost Input'!$C$7:$C$964,Overview!$B$96)</f>
        <v>0</v>
      </c>
      <c r="I96" s="77">
        <f>SUMIFS('Cost Input'!$M$7:$M$964,'Cost Input'!$A$7:$A$964,Overview!$I$5,'Cost Input'!$B$7:$B$964,$A$90,'Cost Input'!$C$7:$C$964,Overview!$B$96)</f>
        <v>0</v>
      </c>
      <c r="J96" s="77">
        <f>SUMIFS('Cost Input'!$M$7:$M$964,'Cost Input'!$A$7:$A$964,Overview!$J$5,'Cost Input'!$B$7:$B$964,$A$90,'Cost Input'!$C$7:$C$964,Overview!$B$96)</f>
        <v>0</v>
      </c>
      <c r="K96" s="77">
        <f>SUMIFS('Cost Input'!$M$7:$M$964,'Cost Input'!$A$7:$A$964,Overview!$K$5,'Cost Input'!$B$7:$B$964,$A$90,'Cost Input'!$C$7:$C$964,Overview!$B$96)</f>
        <v>0</v>
      </c>
      <c r="L96" s="77">
        <f>SUMIFS('Cost Input'!$M$7:$M$964,'Cost Input'!$A$7:$A$964,Overview!$L$5,'Cost Input'!$B$7:$B$964,$A$90,'Cost Input'!$C$7:$C$964,Overview!$B$96)</f>
        <v>0</v>
      </c>
      <c r="M96" s="77">
        <f>SUMIFS('Cost Input'!$M$7:$M$964,'Cost Input'!$A$7:$A$964,Overview!$M$5,'Cost Input'!$B$7:$B$964,$A$90,'Cost Input'!$C$7:$C$964,Overview!$B$96)</f>
        <v>0</v>
      </c>
      <c r="N96" s="78">
        <f t="shared" si="45"/>
        <v>0</v>
      </c>
      <c r="O96" s="1"/>
      <c r="P96" s="1"/>
      <c r="Q96" s="1"/>
      <c r="R96" s="1"/>
      <c r="S96" s="1"/>
      <c r="T96" s="1"/>
      <c r="U96" s="1"/>
      <c r="V96" s="1"/>
      <c r="W96" s="1"/>
      <c r="X96" s="1"/>
      <c r="Y96" s="1"/>
      <c r="Z96" s="1"/>
    </row>
    <row r="97" spans="1:26" ht="14.25" customHeight="1">
      <c r="A97" s="201"/>
      <c r="B97" s="205"/>
      <c r="C97" s="70" t="s">
        <v>115</v>
      </c>
      <c r="D97" s="71">
        <f>SUMIFS('Cost Input'!$N$7:$N$964,'Cost Input'!$A$7:$A$964,Overview!$D$5,'Cost Input'!$B$7:$B$964,$A$90,'Cost Input'!$C$7:$C$964,Overview!$B$96)</f>
        <v>0</v>
      </c>
      <c r="E97" s="71">
        <f>SUMIFS('Cost Input'!$N$7:$N$964,'Cost Input'!$A$7:$A$964,Overview!$E$5,'Cost Input'!$B$7:$B$964,$A$90,'Cost Input'!$C$7:$C$964,Overview!$B$96)</f>
        <v>0</v>
      </c>
      <c r="F97" s="71">
        <f>SUMIFS('Cost Input'!$N$7:$N$964,'Cost Input'!$A$7:$A$964,Overview!$F$5,'Cost Input'!$B$7:$B$964,$A$90,'Cost Input'!$C$7:$C$964,Overview!$B$96)</f>
        <v>0</v>
      </c>
      <c r="G97" s="71">
        <f>SUMIFS('Cost Input'!$N$7:$N$964,'Cost Input'!$A$7:$A$964,Overview!$G$5,'Cost Input'!$B$7:$B$964,$A$90,'Cost Input'!$C$7:$C$964,Overview!$B$96)</f>
        <v>0</v>
      </c>
      <c r="H97" s="71">
        <f>SUMIFS('Cost Input'!$N$7:$N$964,'Cost Input'!$A$7:$A$964,Overview!$H$5,'Cost Input'!$B$7:$B$964,$A$90,'Cost Input'!$C$7:$C$964,Overview!$B$96)</f>
        <v>0</v>
      </c>
      <c r="I97" s="71">
        <f>SUMIFS('Cost Input'!$N$7:$N$964,'Cost Input'!$A$7:$A$964,Overview!$I$5,'Cost Input'!$B$7:$B$964,$A$90,'Cost Input'!$C$7:$C$964,Overview!$B$96)</f>
        <v>0</v>
      </c>
      <c r="J97" s="71">
        <f>SUMIFS('Cost Input'!$N$7:$N$964,'Cost Input'!$A$7:$A$964,Overview!$J$5,'Cost Input'!$B$7:$B$964,$A$90,'Cost Input'!$C$7:$C$964,Overview!$B$96)</f>
        <v>0</v>
      </c>
      <c r="K97" s="71">
        <f>SUMIFS('Cost Input'!$N$7:$N$964,'Cost Input'!$A$7:$A$964,Overview!$K$5,'Cost Input'!$B$7:$B$964,$A$90,'Cost Input'!$C$7:$C$964,Overview!$B$96)</f>
        <v>0</v>
      </c>
      <c r="L97" s="71">
        <f>SUMIFS('Cost Input'!$N$7:$N$964,'Cost Input'!$A$7:$A$964,Overview!$L$5,'Cost Input'!$B$7:$B$964,$A$90,'Cost Input'!$C$7:$C$964,Overview!$B$96)</f>
        <v>0</v>
      </c>
      <c r="M97" s="71">
        <f>SUMIFS('Cost Input'!$N$7:$N$964,'Cost Input'!$A$7:$A$964,Overview!$M$5,'Cost Input'!$B$7:$B$964,$A$90,'Cost Input'!$C$7:$C$964,Overview!$B$96)</f>
        <v>0</v>
      </c>
      <c r="N97" s="72">
        <f t="shared" si="45"/>
        <v>0</v>
      </c>
      <c r="O97" s="1"/>
      <c r="P97" s="1"/>
      <c r="Q97" s="1"/>
      <c r="R97" s="1"/>
      <c r="S97" s="1"/>
      <c r="T97" s="1"/>
      <c r="U97" s="1"/>
      <c r="V97" s="1"/>
      <c r="W97" s="1"/>
      <c r="X97" s="1"/>
      <c r="Y97" s="1"/>
      <c r="Z97" s="1"/>
    </row>
    <row r="98" spans="1:26" ht="14.25" customHeight="1">
      <c r="A98" s="201"/>
      <c r="B98" s="208"/>
      <c r="C98" s="73" t="s">
        <v>117</v>
      </c>
      <c r="D98" s="74">
        <f>SUMIFS('Cost Input'!$O$7:$O$964,'Cost Input'!$A$7:$A$964,Overview!$D$5,'Cost Input'!$B$7:$B$964,$A$90,'Cost Input'!$C$7:$C$964,Overview!$B$96)</f>
        <v>0</v>
      </c>
      <c r="E98" s="74">
        <f>SUMIFS('Cost Input'!$O$7:$O$964,'Cost Input'!$A$7:$A$964,Overview!$E$5,'Cost Input'!$B$7:$B$964,$A$90,'Cost Input'!$C$7:$C$964,Overview!$B$96)</f>
        <v>0</v>
      </c>
      <c r="F98" s="74">
        <f>SUMIFS('Cost Input'!$O$7:$O$964,'Cost Input'!$A$7:$A$964,Overview!$F$5,'Cost Input'!$B$7:$B$964,$A$90,'Cost Input'!$C$7:$C$964,Overview!$B$96)</f>
        <v>0</v>
      </c>
      <c r="G98" s="74">
        <f>SUMIFS('Cost Input'!$O$7:$O$964,'Cost Input'!$A$7:$A$964,Overview!$G$5,'Cost Input'!$B$7:$B$964,$A$90,'Cost Input'!$C$7:$C$964,Overview!$B$96)</f>
        <v>0</v>
      </c>
      <c r="H98" s="74">
        <f>SUMIFS('Cost Input'!$O$7:$O$964,'Cost Input'!$A$7:$A$964,Overview!$H$5,'Cost Input'!$B$7:$B$964,$A$90,'Cost Input'!$C$7:$C$964,Overview!$B$96)</f>
        <v>0</v>
      </c>
      <c r="I98" s="74">
        <f>SUMIFS('Cost Input'!$O$7:$O$964,'Cost Input'!$A$7:$A$964,Overview!$I$5,'Cost Input'!$B$7:$B$964,$A$90,'Cost Input'!$C$7:$C$964,Overview!$B$96)</f>
        <v>0</v>
      </c>
      <c r="J98" s="74">
        <f>SUMIFS('Cost Input'!$O$7:$O$964,'Cost Input'!$A$7:$A$964,Overview!$J$5,'Cost Input'!$B$7:$B$964,$A$90,'Cost Input'!$C$7:$C$964,Overview!$B$96)</f>
        <v>0</v>
      </c>
      <c r="K98" s="74">
        <f>SUMIFS('Cost Input'!$O$7:$O$964,'Cost Input'!$A$7:$A$964,Overview!$K$5,'Cost Input'!$B$7:$B$964,$A$90,'Cost Input'!$C$7:$C$964,Overview!$B$96)</f>
        <v>0</v>
      </c>
      <c r="L98" s="74">
        <f>SUMIFS('Cost Input'!$O$7:$O$964,'Cost Input'!$A$7:$A$964,Overview!$L$5,'Cost Input'!$B$7:$B$964,$A$90,'Cost Input'!$C$7:$C$964,Overview!$B$96)</f>
        <v>0</v>
      </c>
      <c r="M98" s="74">
        <f>SUMIFS('Cost Input'!$O$7:$O$964,'Cost Input'!$A$7:$A$964,Overview!$M$5,'Cost Input'!$B$7:$B$964,$A$90,'Cost Input'!$C$7:$C$964,Overview!$B$96)</f>
        <v>0</v>
      </c>
      <c r="N98" s="75">
        <f t="shared" si="45"/>
        <v>0</v>
      </c>
      <c r="O98" s="1"/>
      <c r="P98" s="1"/>
      <c r="Q98" s="1"/>
      <c r="R98" s="1"/>
      <c r="S98" s="1"/>
      <c r="T98" s="1"/>
      <c r="U98" s="1"/>
      <c r="V98" s="1"/>
      <c r="W98" s="1"/>
      <c r="X98" s="1"/>
      <c r="Y98" s="1"/>
      <c r="Z98" s="1"/>
    </row>
    <row r="99" spans="1:26" ht="14.25" customHeight="1">
      <c r="A99" s="201"/>
      <c r="B99" s="204" t="s">
        <v>80</v>
      </c>
      <c r="C99" s="76" t="s">
        <v>113</v>
      </c>
      <c r="D99" s="77">
        <f>SUMIFS('Cost Input'!$M$7:$M$964,'Cost Input'!$A$7:$A$964,Overview!$D$5,'Cost Input'!$B$7:$B$964,$A$90,'Cost Input'!$C$7:$C$964,Overview!$B$99)</f>
        <v>0</v>
      </c>
      <c r="E99" s="77">
        <f>SUMIFS('Cost Input'!$M$7:$M$964,'Cost Input'!$A$7:$A$964,Overview!$E$5,'Cost Input'!$B$7:$B$964,$A$90,'Cost Input'!$C$7:$C$964,Overview!$B$99)</f>
        <v>0</v>
      </c>
      <c r="F99" s="77">
        <f>SUMIFS('Cost Input'!$M$7:$M$964,'Cost Input'!$A$7:$A$964,Overview!$F$5,'Cost Input'!$B$7:$B$964,$A$90,'Cost Input'!$C$7:$C$964,Overview!$B$99)</f>
        <v>0</v>
      </c>
      <c r="G99" s="77">
        <f>SUMIFS('Cost Input'!$M$7:$M$964,'Cost Input'!$A$7:$A$964,Overview!$G$5,'Cost Input'!$B$7:$B$964,$A$90,'Cost Input'!$C$7:$C$964,Overview!$B$99)</f>
        <v>0</v>
      </c>
      <c r="H99" s="77">
        <f>SUMIFS('Cost Input'!$M$7:$M$964,'Cost Input'!$A$7:$A$964,Overview!$H$5,'Cost Input'!$B$7:$B$964,$A$90,'Cost Input'!$C$7:$C$964,Overview!$B$99)</f>
        <v>0</v>
      </c>
      <c r="I99" s="77">
        <f>SUMIFS('Cost Input'!$M$7:$M$964,'Cost Input'!$A$7:$A$964,Overview!$I$5,'Cost Input'!$B$7:$B$964,$A$90,'Cost Input'!$C$7:$C$964,Overview!$B$99)</f>
        <v>0</v>
      </c>
      <c r="J99" s="77">
        <f>SUMIFS('Cost Input'!$M$7:$M$964,'Cost Input'!$A$7:$A$964,Overview!$J$5,'Cost Input'!$B$7:$B$964,$A$90,'Cost Input'!$C$7:$C$964,Overview!$B$99)</f>
        <v>0</v>
      </c>
      <c r="K99" s="77">
        <f>SUMIFS('Cost Input'!$M$7:$M$964,'Cost Input'!$A$7:$A$964,Overview!$K$5,'Cost Input'!$B$7:$B$964,$A$90,'Cost Input'!$C$7:$C$964,Overview!$B$99)</f>
        <v>0</v>
      </c>
      <c r="L99" s="77">
        <f>SUMIFS('Cost Input'!$M$7:$M$964,'Cost Input'!$A$7:$A$964,Overview!$L$5,'Cost Input'!$B$7:$B$964,$A$90,'Cost Input'!$C$7:$C$964,Overview!$B$99)</f>
        <v>0</v>
      </c>
      <c r="M99" s="77">
        <f>SUMIFS('Cost Input'!$M$7:$M$964,'Cost Input'!$A$7:$A$964,Overview!$M$5,'Cost Input'!$B$7:$B$964,$A$90,'Cost Input'!$C$7:$C$964,Overview!$B$99)</f>
        <v>0</v>
      </c>
      <c r="N99" s="78">
        <f t="shared" si="45"/>
        <v>0</v>
      </c>
      <c r="O99" s="1"/>
      <c r="P99" s="1"/>
      <c r="Q99" s="1"/>
      <c r="R99" s="1"/>
      <c r="S99" s="1"/>
      <c r="T99" s="1"/>
      <c r="U99" s="1"/>
      <c r="V99" s="1"/>
      <c r="W99" s="1"/>
      <c r="X99" s="1"/>
      <c r="Y99" s="1"/>
      <c r="Z99" s="1"/>
    </row>
    <row r="100" spans="1:26" ht="14.25" customHeight="1">
      <c r="A100" s="201"/>
      <c r="B100" s="205"/>
      <c r="C100" s="70" t="s">
        <v>115</v>
      </c>
      <c r="D100" s="71">
        <f>SUMIFS('Cost Input'!$N$7:$N$964,'Cost Input'!$A$7:$A$964,Overview!$D$5,'Cost Input'!$B$7:$B$964,$A$90,'Cost Input'!$C$7:$C$964,Overview!$B$99)</f>
        <v>0</v>
      </c>
      <c r="E100" s="71">
        <f>SUMIFS('Cost Input'!$N$7:$N$964,'Cost Input'!$A$7:$A$964,Overview!$E$5,'Cost Input'!$B$7:$B$964,$A$90,'Cost Input'!$C$7:$C$964,Overview!$B$99)</f>
        <v>0</v>
      </c>
      <c r="F100" s="71">
        <f>SUMIFS('Cost Input'!$N$7:$N$964,'Cost Input'!$A$7:$A$964,Overview!$F$5,'Cost Input'!$B$7:$B$964,$A$90,'Cost Input'!$C$7:$C$964,Overview!$B$99)</f>
        <v>0</v>
      </c>
      <c r="G100" s="71">
        <f>SUMIFS('Cost Input'!$N$7:$N$964,'Cost Input'!$A$7:$A$964,Overview!$G$5,'Cost Input'!$B$7:$B$964,$A$90,'Cost Input'!$C$7:$C$964,Overview!$B$99)</f>
        <v>0</v>
      </c>
      <c r="H100" s="71">
        <f>SUMIFS('Cost Input'!$N$7:$N$964,'Cost Input'!$A$7:$A$964,Overview!$H$5,'Cost Input'!$B$7:$B$964,$A$90,'Cost Input'!$C$7:$C$964,Overview!$B$99)</f>
        <v>0</v>
      </c>
      <c r="I100" s="71">
        <f>SUMIFS('Cost Input'!$N$7:$N$964,'Cost Input'!$A$7:$A$964,Overview!$I$5,'Cost Input'!$B$7:$B$964,$A$90,'Cost Input'!$C$7:$C$964,Overview!$B$99)</f>
        <v>0</v>
      </c>
      <c r="J100" s="71">
        <f>SUMIFS('Cost Input'!$N$7:$N$964,'Cost Input'!$A$7:$A$964,Overview!$J$5,'Cost Input'!$B$7:$B$964,$A$90,'Cost Input'!$C$7:$C$964,Overview!$B$99)</f>
        <v>0</v>
      </c>
      <c r="K100" s="71">
        <f>SUMIFS('Cost Input'!$N$7:$N$964,'Cost Input'!$A$7:$A$964,Overview!$K$5,'Cost Input'!$B$7:$B$964,$A$90,'Cost Input'!$C$7:$C$964,Overview!$B$99)</f>
        <v>0</v>
      </c>
      <c r="L100" s="71">
        <f>SUMIFS('Cost Input'!$N$7:$N$964,'Cost Input'!$A$7:$A$964,Overview!$L$5,'Cost Input'!$B$7:$B$964,$A$90,'Cost Input'!$C$7:$C$964,Overview!$B$99)</f>
        <v>0</v>
      </c>
      <c r="M100" s="71">
        <f>SUMIFS('Cost Input'!$N$7:$N$964,'Cost Input'!$A$7:$A$964,Overview!$M$5,'Cost Input'!$B$7:$B$964,$A$90,'Cost Input'!$C$7:$C$964,Overview!$B$99)</f>
        <v>0</v>
      </c>
      <c r="N100" s="72">
        <f t="shared" si="45"/>
        <v>0</v>
      </c>
      <c r="O100" s="1"/>
      <c r="P100" s="1"/>
      <c r="Q100" s="1"/>
      <c r="R100" s="1"/>
      <c r="S100" s="1"/>
      <c r="T100" s="1"/>
      <c r="U100" s="1"/>
      <c r="V100" s="1"/>
      <c r="W100" s="1"/>
      <c r="X100" s="1"/>
      <c r="Y100" s="1"/>
      <c r="Z100" s="1"/>
    </row>
    <row r="101" spans="1:26" ht="14.25" customHeight="1">
      <c r="A101" s="219"/>
      <c r="B101" s="208"/>
      <c r="C101" s="73" t="s">
        <v>117</v>
      </c>
      <c r="D101" s="74">
        <f>SUMIFS('Cost Input'!$O$7:$O$964,'Cost Input'!$A$7:$A$964,Overview!$D$5,'Cost Input'!$B$7:$B$964,$A$90,'Cost Input'!$C$7:$C$964,Overview!$B$99)</f>
        <v>0</v>
      </c>
      <c r="E101" s="74">
        <f>SUMIFS('Cost Input'!$O$7:$O$964,'Cost Input'!$A$7:$A$964,Overview!$E$5,'Cost Input'!$B$7:$B$964,$A$90,'Cost Input'!$C$7:$C$964,Overview!$B$99)</f>
        <v>0</v>
      </c>
      <c r="F101" s="74">
        <f>SUMIFS('Cost Input'!$O$7:$O$964,'Cost Input'!$A$7:$A$964,Overview!$F$5,'Cost Input'!$B$7:$B$964,$A$90,'Cost Input'!$C$7:$C$964,Overview!$B$99)</f>
        <v>0</v>
      </c>
      <c r="G101" s="74">
        <f>SUMIFS('Cost Input'!$O$7:$O$964,'Cost Input'!$A$7:$A$964,Overview!$G$5,'Cost Input'!$B$7:$B$964,$A$90,'Cost Input'!$C$7:$C$964,Overview!$B$99)</f>
        <v>0</v>
      </c>
      <c r="H101" s="74">
        <f>SUMIFS('Cost Input'!$O$7:$O$964,'Cost Input'!$A$7:$A$964,Overview!$H$5,'Cost Input'!$B$7:$B$964,$A$90,'Cost Input'!$C$7:$C$964,Overview!$B$99)</f>
        <v>0</v>
      </c>
      <c r="I101" s="74">
        <f>SUMIFS('Cost Input'!$O$7:$O$964,'Cost Input'!$A$7:$A$964,Overview!$I$5,'Cost Input'!$B$7:$B$964,$A$90,'Cost Input'!$C$7:$C$964,Overview!$B$99)</f>
        <v>0</v>
      </c>
      <c r="J101" s="74">
        <f>SUMIFS('Cost Input'!$O$7:$O$964,'Cost Input'!$A$7:$A$964,Overview!$J$5,'Cost Input'!$B$7:$B$964,$A$90,'Cost Input'!$C$7:$C$964,Overview!$B$99)</f>
        <v>0</v>
      </c>
      <c r="K101" s="74">
        <f>SUMIFS('Cost Input'!$O$7:$O$964,'Cost Input'!$A$7:$A$964,Overview!$K$5,'Cost Input'!$B$7:$B$964,$A$90,'Cost Input'!$C$7:$C$964,Overview!$B$99)</f>
        <v>0</v>
      </c>
      <c r="L101" s="74">
        <f>SUMIFS('Cost Input'!$O$7:$O$964,'Cost Input'!$A$7:$A$964,Overview!$L$5,'Cost Input'!$B$7:$B$964,$A$90,'Cost Input'!$C$7:$C$964,Overview!$B$99)</f>
        <v>0</v>
      </c>
      <c r="M101" s="74">
        <f>SUMIFS('Cost Input'!$O$7:$O$964,'Cost Input'!$A$7:$A$964,Overview!$M$5,'Cost Input'!$B$7:$B$964,$A$90,'Cost Input'!$C$7:$C$964,Overview!$B$99)</f>
        <v>0</v>
      </c>
      <c r="N101" s="75">
        <f t="shared" si="45"/>
        <v>0</v>
      </c>
      <c r="O101" s="1"/>
      <c r="P101" s="1"/>
      <c r="Q101" s="1"/>
      <c r="R101" s="1"/>
      <c r="S101" s="1"/>
      <c r="T101" s="1"/>
      <c r="U101" s="1"/>
      <c r="V101" s="1"/>
      <c r="W101" s="1"/>
      <c r="X101" s="1"/>
      <c r="Y101" s="1"/>
      <c r="Z101" s="1"/>
    </row>
    <row r="102" spans="1:26" ht="14.25" customHeight="1">
      <c r="A102" s="218" t="s">
        <v>120</v>
      </c>
      <c r="B102" s="213"/>
      <c r="C102" s="58" t="s">
        <v>113</v>
      </c>
      <c r="D102" s="59">
        <f t="shared" ref="D102:M102" si="46">ROUNDUP(SUM(D90,D93,D96,D99),-3)</f>
        <v>0</v>
      </c>
      <c r="E102" s="59">
        <f t="shared" si="46"/>
        <v>0</v>
      </c>
      <c r="F102" s="59">
        <f t="shared" si="46"/>
        <v>0</v>
      </c>
      <c r="G102" s="59">
        <f t="shared" si="46"/>
        <v>0</v>
      </c>
      <c r="H102" s="59">
        <f t="shared" si="46"/>
        <v>0</v>
      </c>
      <c r="I102" s="59">
        <f t="shared" si="46"/>
        <v>0</v>
      </c>
      <c r="J102" s="59">
        <f t="shared" si="46"/>
        <v>0</v>
      </c>
      <c r="K102" s="59">
        <f t="shared" si="46"/>
        <v>0</v>
      </c>
      <c r="L102" s="59">
        <f t="shared" si="46"/>
        <v>0</v>
      </c>
      <c r="M102" s="59">
        <f t="shared" si="46"/>
        <v>0</v>
      </c>
      <c r="N102" s="60">
        <f t="shared" si="45"/>
        <v>0</v>
      </c>
      <c r="O102" s="1"/>
      <c r="P102" s="1"/>
      <c r="Q102" s="1"/>
      <c r="R102" s="1"/>
      <c r="S102" s="1"/>
      <c r="T102" s="1"/>
      <c r="U102" s="1"/>
      <c r="V102" s="1"/>
      <c r="W102" s="1"/>
      <c r="X102" s="1"/>
      <c r="Y102" s="1"/>
      <c r="Z102" s="1"/>
    </row>
    <row r="103" spans="1:26" ht="14.25" hidden="1" customHeight="1">
      <c r="A103" s="214"/>
      <c r="B103" s="215"/>
      <c r="C103" s="61" t="s">
        <v>121</v>
      </c>
      <c r="D103" s="59">
        <f>ROUNDUP((SUMIFS('Cost Input'!$M$7:$M$964,'Cost Input'!$A$7:$A$964,Overview!$D$5,'Cost Input'!$B$7:$B$964,$A$90)),-3)</f>
        <v>0</v>
      </c>
      <c r="E103" s="59">
        <f>ROUNDUP((SUMIFS('Cost Input'!$M$7:$M$964,'Cost Input'!$A$7:$A$964,Overview!$E$5,'Cost Input'!$B$7:$B$964,$A$90)),-3)</f>
        <v>0</v>
      </c>
      <c r="F103" s="59">
        <f>ROUNDUP((SUMIFS('Cost Input'!$M$7:$M$964,'Cost Input'!$A$7:$A$964,Overview!$F$5,'Cost Input'!$B$7:$B$964,$A$90)),-3)</f>
        <v>0</v>
      </c>
      <c r="G103" s="59">
        <f>ROUNDUP((SUMIFS('Cost Input'!$M$7:$M$964,'Cost Input'!$A$7:$A$964,Overview!$G$5,'Cost Input'!$B$7:$B$964,$A$90)),-3)</f>
        <v>0</v>
      </c>
      <c r="H103" s="59">
        <f>ROUNDUP((SUMIFS('Cost Input'!$M$7:$M$964,'Cost Input'!$A$7:$A$964,Overview!$H$5,'Cost Input'!$B$7:$B$964,$A$90)),-3)</f>
        <v>0</v>
      </c>
      <c r="I103" s="59">
        <f>ROUNDUP((SUMIFS('Cost Input'!$M$7:$M$964,'Cost Input'!$A$7:$A$964,Overview!$I$5,'Cost Input'!$B$7:$B$964,$A$90)),-3)</f>
        <v>0</v>
      </c>
      <c r="J103" s="59">
        <f>ROUNDUP((SUMIFS('Cost Input'!$M$7:$M$964,'Cost Input'!$A$7:$A$964,Overview!$J$5,'Cost Input'!$B$7:$B$964,$A$90)),-3)</f>
        <v>0</v>
      </c>
      <c r="K103" s="59">
        <f>ROUNDUP((SUMIFS('Cost Input'!$M$7:$M$964,'Cost Input'!$A$7:$A$964,Overview!$K$5,'Cost Input'!$B$7:$B$964,$A$90)),-3)</f>
        <v>0</v>
      </c>
      <c r="L103" s="59">
        <f>ROUNDUP((SUMIFS('Cost Input'!$M$7:$M$964,'Cost Input'!$A$7:$A$964,Overview!$L$5,'Cost Input'!$B$7:$B$964,$A$90)),-3)</f>
        <v>0</v>
      </c>
      <c r="M103" s="59">
        <f>ROUNDUP((SUMIFS('Cost Input'!$M$7:$M$964,'Cost Input'!$A$7:$A$964,Overview!$M$5,'Cost Input'!$B$7:$B$964,$A$90)),-3)</f>
        <v>0</v>
      </c>
      <c r="N103" s="60"/>
      <c r="O103" s="1"/>
      <c r="P103" s="1"/>
      <c r="Q103" s="1"/>
      <c r="R103" s="1"/>
      <c r="S103" s="1"/>
      <c r="T103" s="1"/>
      <c r="U103" s="1"/>
      <c r="V103" s="1"/>
      <c r="W103" s="1"/>
      <c r="X103" s="1"/>
      <c r="Y103" s="1"/>
      <c r="Z103" s="1"/>
    </row>
    <row r="104" spans="1:26" ht="14.25" customHeight="1">
      <c r="A104" s="214"/>
      <c r="B104" s="215"/>
      <c r="C104" s="58" t="s">
        <v>115</v>
      </c>
      <c r="D104" s="59">
        <f t="shared" ref="D104:M104" si="47">ROUNDUP(SUM(D91,D94,D97,D100),-3)</f>
        <v>0</v>
      </c>
      <c r="E104" s="59">
        <f t="shared" si="47"/>
        <v>0</v>
      </c>
      <c r="F104" s="59">
        <f t="shared" si="47"/>
        <v>0</v>
      </c>
      <c r="G104" s="59">
        <f t="shared" si="47"/>
        <v>0</v>
      </c>
      <c r="H104" s="59">
        <f t="shared" si="47"/>
        <v>0</v>
      </c>
      <c r="I104" s="59">
        <f t="shared" si="47"/>
        <v>0</v>
      </c>
      <c r="J104" s="59">
        <f t="shared" si="47"/>
        <v>0</v>
      </c>
      <c r="K104" s="59">
        <f t="shared" si="47"/>
        <v>0</v>
      </c>
      <c r="L104" s="59">
        <f t="shared" si="47"/>
        <v>0</v>
      </c>
      <c r="M104" s="59">
        <f t="shared" si="47"/>
        <v>0</v>
      </c>
      <c r="N104" s="60">
        <f>SUM(D104:M104)</f>
        <v>0</v>
      </c>
      <c r="O104" s="1"/>
      <c r="P104" s="1"/>
      <c r="Q104" s="1"/>
      <c r="R104" s="1"/>
      <c r="S104" s="1"/>
      <c r="T104" s="1"/>
      <c r="U104" s="1"/>
      <c r="V104" s="1"/>
      <c r="W104" s="1"/>
      <c r="X104" s="1"/>
      <c r="Y104" s="1"/>
      <c r="Z104" s="1"/>
    </row>
    <row r="105" spans="1:26" ht="14.25" hidden="1" customHeight="1">
      <c r="A105" s="214"/>
      <c r="B105" s="215"/>
      <c r="C105" s="61" t="s">
        <v>121</v>
      </c>
      <c r="D105" s="59">
        <f>ROUNDUP((SUMIFS('Cost Input'!$N$7:$N$964,'Cost Input'!$A$7:$A$964,Overview!$D$5,'Cost Input'!$B$7:$B$964,$A$90)),-3)</f>
        <v>0</v>
      </c>
      <c r="E105" s="59">
        <f>ROUNDUP((SUMIFS('Cost Input'!$N$7:$N$964,'Cost Input'!$A$7:$A$964,Overview!$E$5,'Cost Input'!$B$7:$B$964,$A$90)),-3)</f>
        <v>0</v>
      </c>
      <c r="F105" s="59">
        <f>ROUNDUP((SUMIFS('Cost Input'!$N$7:$N$964,'Cost Input'!$A$7:$A$964,Overview!$F$5,'Cost Input'!$B$7:$B$964,$A$90)),-3)</f>
        <v>0</v>
      </c>
      <c r="G105" s="59">
        <f>ROUNDUP((SUMIFS('Cost Input'!$N$7:$N$964,'Cost Input'!$A$7:$A$964,Overview!$G$5,'Cost Input'!$B$7:$B$964,$A$90)),-3)</f>
        <v>0</v>
      </c>
      <c r="H105" s="59">
        <f>ROUNDUP((SUMIFS('Cost Input'!$N$7:$N$964,'Cost Input'!$A$7:$A$964,Overview!$H$5,'Cost Input'!$B$7:$B$964,$A$90)),-3)</f>
        <v>0</v>
      </c>
      <c r="I105" s="59">
        <f>ROUNDUP((SUMIFS('Cost Input'!$N$7:$N$964,'Cost Input'!$A$7:$A$964,Overview!$I$5,'Cost Input'!$B$7:$B$964,$A$90)),-3)</f>
        <v>0</v>
      </c>
      <c r="J105" s="59">
        <f>ROUNDUP((SUMIFS('Cost Input'!$N$7:$N$964,'Cost Input'!$A$7:$A$964,Overview!$J$5,'Cost Input'!$B$7:$B$964,$A$90)),-3)</f>
        <v>0</v>
      </c>
      <c r="K105" s="59">
        <f>ROUNDUP((SUMIFS('Cost Input'!$N$7:$N$964,'Cost Input'!$A$7:$A$964,Overview!$K$5,'Cost Input'!$B$7:$B$964,$A$90)),-3)</f>
        <v>0</v>
      </c>
      <c r="L105" s="59">
        <f>ROUNDUP((SUMIFS('Cost Input'!$N$7:$N$964,'Cost Input'!$A$7:$A$964,Overview!$L$5,'Cost Input'!$B$7:$B$964,$A$90)),-3)</f>
        <v>0</v>
      </c>
      <c r="M105" s="59">
        <f>ROUNDUP((SUMIFS('Cost Input'!$N$7:$N$964,'Cost Input'!$A$7:$A$964,Overview!$M$5,'Cost Input'!$B$7:$B$964,$A$90)),-3)</f>
        <v>0</v>
      </c>
      <c r="N105" s="60"/>
      <c r="O105" s="1"/>
      <c r="P105" s="1"/>
      <c r="Q105" s="1"/>
      <c r="R105" s="1"/>
      <c r="S105" s="1"/>
      <c r="T105" s="1"/>
      <c r="U105" s="1"/>
      <c r="V105" s="1"/>
      <c r="W105" s="1"/>
      <c r="X105" s="1"/>
      <c r="Y105" s="1"/>
      <c r="Z105" s="1"/>
    </row>
    <row r="106" spans="1:26" ht="14.25" customHeight="1">
      <c r="A106" s="216"/>
      <c r="B106" s="217"/>
      <c r="C106" s="58" t="s">
        <v>117</v>
      </c>
      <c r="D106" s="59">
        <f t="shared" ref="D106:N106" si="48">SUM(D102,D104)</f>
        <v>0</v>
      </c>
      <c r="E106" s="59">
        <f t="shared" si="48"/>
        <v>0</v>
      </c>
      <c r="F106" s="59">
        <f t="shared" si="48"/>
        <v>0</v>
      </c>
      <c r="G106" s="59">
        <f t="shared" si="48"/>
        <v>0</v>
      </c>
      <c r="H106" s="59">
        <f t="shared" si="48"/>
        <v>0</v>
      </c>
      <c r="I106" s="59">
        <f t="shared" si="48"/>
        <v>0</v>
      </c>
      <c r="J106" s="59">
        <f t="shared" si="48"/>
        <v>0</v>
      </c>
      <c r="K106" s="59">
        <f t="shared" si="48"/>
        <v>0</v>
      </c>
      <c r="L106" s="59">
        <f t="shared" si="48"/>
        <v>0</v>
      </c>
      <c r="M106" s="59">
        <f t="shared" si="48"/>
        <v>0</v>
      </c>
      <c r="N106" s="60">
        <f t="shared" si="48"/>
        <v>0</v>
      </c>
      <c r="O106" s="1"/>
      <c r="P106" s="1"/>
      <c r="Q106" s="1"/>
      <c r="R106" s="1"/>
      <c r="S106" s="1"/>
      <c r="T106" s="1"/>
      <c r="U106" s="1"/>
      <c r="V106" s="1"/>
      <c r="W106" s="1"/>
      <c r="X106" s="1"/>
      <c r="Y106" s="1"/>
      <c r="Z106" s="1"/>
    </row>
    <row r="107" spans="1:26" ht="14.25" hidden="1" customHeight="1">
      <c r="A107" s="83"/>
      <c r="B107" s="84"/>
      <c r="C107" s="82" t="s">
        <v>121</v>
      </c>
      <c r="D107" s="81">
        <f>ROUNDUP((SUMIFS('Cost Input'!$O$7:$O$964,'Cost Input'!$A$7:$A$964,Overview!$D$5,'Cost Input'!$B$7:$B$964,$A$90)),-3)</f>
        <v>0</v>
      </c>
      <c r="E107" s="59">
        <f>ROUNDUP((SUMIFS('Cost Input'!$O$7:$O$964,'Cost Input'!$A$7:$A$964,Overview!$E$5,'Cost Input'!$B$7:$B$964,$A$90)),-3)</f>
        <v>0</v>
      </c>
      <c r="F107" s="59">
        <f>ROUNDUP((SUMIFS('Cost Input'!$O$7:$O$964,'Cost Input'!$A$7:$A$964,Overview!$F$5,'Cost Input'!$B$7:$B$964,$A$90)),-3)</f>
        <v>0</v>
      </c>
      <c r="G107" s="59">
        <f>ROUNDUP((SUMIFS('Cost Input'!$O$7:$O$964,'Cost Input'!$A$7:$A$964,Overview!$G$5,'Cost Input'!$B$7:$B$964,$A$90)),-3)</f>
        <v>0</v>
      </c>
      <c r="H107" s="59">
        <f>ROUNDUP((SUMIFS('Cost Input'!$O$7:$O$964,'Cost Input'!$A$7:$A$964,Overview!$H$5,'Cost Input'!$B$7:$B$964,$A$90)),-3)</f>
        <v>0</v>
      </c>
      <c r="I107" s="59">
        <f>ROUNDUP((SUMIFS('Cost Input'!$O$7:$O$964,'Cost Input'!$A$7:$A$964,Overview!$I$5,'Cost Input'!$B$7:$B$964,$A$90)),-3)</f>
        <v>0</v>
      </c>
      <c r="J107" s="59">
        <f>ROUNDUP((SUMIFS('Cost Input'!$O$7:$O$964,'Cost Input'!$A$7:$A$964,Overview!$J$5,'Cost Input'!$B$7:$B$964,$A$90)),-3)</f>
        <v>0</v>
      </c>
      <c r="K107" s="59">
        <f>ROUNDUP((SUMIFS('Cost Input'!$O$7:$O$964,'Cost Input'!$A$7:$A$964,Overview!$K$5,'Cost Input'!$B$7:$B$964,$A$90)),-3)</f>
        <v>0</v>
      </c>
      <c r="L107" s="59">
        <f>ROUNDUP((SUMIFS('Cost Input'!$O$7:$O$964,'Cost Input'!$A$7:$A$964,Overview!$L$5,'Cost Input'!$B$7:$B$964,$A$90)),-3)</f>
        <v>0</v>
      </c>
      <c r="M107" s="59">
        <f>ROUNDUP((SUMIFS('Cost Input'!$O$7:$O$964,'Cost Input'!$A$7:$A$964,Overview!$M$5,'Cost Input'!$B$7:$B$964,$A$90)),-3)</f>
        <v>0</v>
      </c>
      <c r="N107" s="66"/>
      <c r="O107" s="1"/>
      <c r="P107" s="1"/>
      <c r="Q107" s="1"/>
      <c r="R107" s="1"/>
      <c r="S107" s="1"/>
      <c r="T107" s="1"/>
      <c r="U107" s="1"/>
      <c r="V107" s="1"/>
      <c r="W107" s="1"/>
      <c r="X107" s="1"/>
      <c r="Y107" s="1"/>
      <c r="Z107" s="1"/>
    </row>
    <row r="108" spans="1:26" ht="14.25" customHeight="1">
      <c r="A108" s="222" t="s">
        <v>124</v>
      </c>
      <c r="B108" s="223"/>
      <c r="C108" s="224"/>
      <c r="D108" s="85">
        <f>'Definition Categories'!C6</f>
        <v>0.4</v>
      </c>
      <c r="E108" s="85">
        <f>'Definition Categories'!C7</f>
        <v>0.5</v>
      </c>
      <c r="F108" s="85">
        <f>'Definition Categories'!C8</f>
        <v>0.6</v>
      </c>
      <c r="G108" s="85" t="e">
        <f>'Definition Categories'!C9</f>
        <v>#N/A</v>
      </c>
      <c r="H108" s="85" t="e">
        <f>'Definition Categories'!C10</f>
        <v>#N/A</v>
      </c>
      <c r="I108" s="85" t="e">
        <f>'Definition Categories'!C11</f>
        <v>#N/A</v>
      </c>
      <c r="J108" s="85" t="e">
        <f>'Definition Categories'!C12</f>
        <v>#N/A</v>
      </c>
      <c r="K108" s="85" t="e">
        <f>'Definition Categories'!C13</f>
        <v>#N/A</v>
      </c>
      <c r="L108" s="85" t="e">
        <f>'Definition Categories'!C14</f>
        <v>#N/A</v>
      </c>
      <c r="M108" s="85" t="e">
        <f>'Definition Categories'!C15</f>
        <v>#N/A</v>
      </c>
      <c r="N108" s="86"/>
      <c r="O108" s="1"/>
      <c r="P108" s="1"/>
      <c r="Q108" s="1"/>
      <c r="R108" s="1"/>
      <c r="S108" s="1"/>
      <c r="T108" s="1"/>
      <c r="U108" s="1"/>
      <c r="V108" s="1"/>
      <c r="W108" s="1"/>
      <c r="X108" s="1"/>
      <c r="Y108" s="1"/>
      <c r="Z108" s="1"/>
    </row>
    <row r="109" spans="1:26" ht="14.25" customHeight="1">
      <c r="A109" s="200" t="s">
        <v>125</v>
      </c>
      <c r="B109" s="210" t="s">
        <v>68</v>
      </c>
      <c r="C109" s="87" t="s">
        <v>113</v>
      </c>
      <c r="D109" s="88">
        <f t="shared" ref="D109:M109" si="49">SUM(D6,D24,D39,D57,D72,D90)</f>
        <v>0</v>
      </c>
      <c r="E109" s="88">
        <f t="shared" si="49"/>
        <v>0</v>
      </c>
      <c r="F109" s="88">
        <f t="shared" si="49"/>
        <v>0</v>
      </c>
      <c r="G109" s="88">
        <f t="shared" si="49"/>
        <v>0</v>
      </c>
      <c r="H109" s="88">
        <f t="shared" si="49"/>
        <v>0</v>
      </c>
      <c r="I109" s="88">
        <f t="shared" si="49"/>
        <v>0</v>
      </c>
      <c r="J109" s="88">
        <f t="shared" si="49"/>
        <v>0</v>
      </c>
      <c r="K109" s="88">
        <f t="shared" si="49"/>
        <v>0</v>
      </c>
      <c r="L109" s="88">
        <f t="shared" si="49"/>
        <v>0</v>
      </c>
      <c r="M109" s="88">
        <f t="shared" si="49"/>
        <v>0</v>
      </c>
      <c r="N109" s="89">
        <f t="shared" ref="N109:N120" si="50">SUM(D109:M109)</f>
        <v>0</v>
      </c>
      <c r="O109" s="1"/>
      <c r="P109" s="1"/>
      <c r="Q109" s="1"/>
      <c r="R109" s="1"/>
      <c r="S109" s="1"/>
      <c r="T109" s="1"/>
      <c r="U109" s="1"/>
      <c r="V109" s="1"/>
      <c r="W109" s="1"/>
      <c r="X109" s="1"/>
      <c r="Y109" s="1"/>
      <c r="Z109" s="1"/>
    </row>
    <row r="110" spans="1:26" ht="14.25" customHeight="1">
      <c r="A110" s="201"/>
      <c r="B110" s="205"/>
      <c r="C110" s="90" t="s">
        <v>115</v>
      </c>
      <c r="D110" s="91">
        <f t="shared" ref="D110:M110" si="51">SUM(D7,D25,D40,D58,D73,D91)</f>
        <v>0</v>
      </c>
      <c r="E110" s="91">
        <f t="shared" si="51"/>
        <v>0</v>
      </c>
      <c r="F110" s="91">
        <f t="shared" si="51"/>
        <v>0</v>
      </c>
      <c r="G110" s="91">
        <f t="shared" si="51"/>
        <v>0</v>
      </c>
      <c r="H110" s="91">
        <f t="shared" si="51"/>
        <v>0</v>
      </c>
      <c r="I110" s="91">
        <f t="shared" si="51"/>
        <v>0</v>
      </c>
      <c r="J110" s="91">
        <f t="shared" si="51"/>
        <v>0</v>
      </c>
      <c r="K110" s="91">
        <f t="shared" si="51"/>
        <v>0</v>
      </c>
      <c r="L110" s="91">
        <f t="shared" si="51"/>
        <v>0</v>
      </c>
      <c r="M110" s="91">
        <f t="shared" si="51"/>
        <v>0</v>
      </c>
      <c r="N110" s="92">
        <f t="shared" si="50"/>
        <v>0</v>
      </c>
      <c r="O110" s="1"/>
      <c r="P110" s="1"/>
      <c r="Q110" s="1"/>
      <c r="R110" s="1"/>
      <c r="S110" s="1"/>
      <c r="T110" s="1"/>
      <c r="U110" s="1"/>
      <c r="V110" s="1"/>
      <c r="W110" s="1"/>
      <c r="X110" s="1"/>
      <c r="Y110" s="1"/>
      <c r="Z110" s="1"/>
    </row>
    <row r="111" spans="1:26" ht="14.25" customHeight="1">
      <c r="A111" s="201"/>
      <c r="B111" s="208"/>
      <c r="C111" s="93" t="s">
        <v>117</v>
      </c>
      <c r="D111" s="74">
        <f t="shared" ref="D111:M111" si="52">SUM(D8,D26,D41,D59,D74,D92)</f>
        <v>0</v>
      </c>
      <c r="E111" s="74">
        <f t="shared" si="52"/>
        <v>0</v>
      </c>
      <c r="F111" s="74">
        <f t="shared" si="52"/>
        <v>0</v>
      </c>
      <c r="G111" s="74">
        <f t="shared" si="52"/>
        <v>0</v>
      </c>
      <c r="H111" s="74">
        <f t="shared" si="52"/>
        <v>0</v>
      </c>
      <c r="I111" s="74">
        <f t="shared" si="52"/>
        <v>0</v>
      </c>
      <c r="J111" s="74">
        <f t="shared" si="52"/>
        <v>0</v>
      </c>
      <c r="K111" s="74">
        <f t="shared" si="52"/>
        <v>0</v>
      </c>
      <c r="L111" s="74">
        <f t="shared" si="52"/>
        <v>0</v>
      </c>
      <c r="M111" s="74">
        <f t="shared" si="52"/>
        <v>0</v>
      </c>
      <c r="N111" s="75">
        <f t="shared" si="50"/>
        <v>0</v>
      </c>
      <c r="O111" s="1"/>
      <c r="P111" s="1"/>
      <c r="Q111" s="1"/>
      <c r="R111" s="1"/>
      <c r="S111" s="1"/>
      <c r="T111" s="1"/>
      <c r="U111" s="1"/>
      <c r="V111" s="1"/>
      <c r="W111" s="1"/>
      <c r="X111" s="1"/>
      <c r="Y111" s="1"/>
      <c r="Z111" s="1"/>
    </row>
    <row r="112" spans="1:26" ht="14.25" customHeight="1">
      <c r="A112" s="201"/>
      <c r="B112" s="211" t="s">
        <v>72</v>
      </c>
      <c r="C112" s="94" t="s">
        <v>113</v>
      </c>
      <c r="D112" s="95">
        <f t="shared" ref="D112:M112" si="53">SUM(D9,D27,D42,D60,D75,D93)</f>
        <v>0</v>
      </c>
      <c r="E112" s="95">
        <f t="shared" si="53"/>
        <v>0</v>
      </c>
      <c r="F112" s="95">
        <f t="shared" si="53"/>
        <v>0</v>
      </c>
      <c r="G112" s="95">
        <f t="shared" si="53"/>
        <v>0</v>
      </c>
      <c r="H112" s="95">
        <f t="shared" si="53"/>
        <v>0</v>
      </c>
      <c r="I112" s="95">
        <f t="shared" si="53"/>
        <v>0</v>
      </c>
      <c r="J112" s="95">
        <f t="shared" si="53"/>
        <v>0</v>
      </c>
      <c r="K112" s="95">
        <f t="shared" si="53"/>
        <v>0</v>
      </c>
      <c r="L112" s="95">
        <f t="shared" si="53"/>
        <v>0</v>
      </c>
      <c r="M112" s="95">
        <f t="shared" si="53"/>
        <v>0</v>
      </c>
      <c r="N112" s="96">
        <f t="shared" si="50"/>
        <v>0</v>
      </c>
      <c r="O112" s="1"/>
      <c r="P112" s="1"/>
      <c r="Q112" s="1"/>
      <c r="R112" s="1"/>
      <c r="S112" s="1"/>
      <c r="T112" s="1"/>
      <c r="U112" s="1"/>
      <c r="V112" s="1"/>
      <c r="W112" s="1"/>
      <c r="X112" s="1"/>
      <c r="Y112" s="1"/>
      <c r="Z112" s="1"/>
    </row>
    <row r="113" spans="1:26" ht="14.25" customHeight="1">
      <c r="A113" s="201"/>
      <c r="B113" s="205"/>
      <c r="C113" s="90" t="s">
        <v>115</v>
      </c>
      <c r="D113" s="91">
        <f t="shared" ref="D113:M113" si="54">SUM(D10,D28,D43,D61,D76,D94)</f>
        <v>0</v>
      </c>
      <c r="E113" s="91">
        <f t="shared" si="54"/>
        <v>0</v>
      </c>
      <c r="F113" s="91">
        <f t="shared" si="54"/>
        <v>0</v>
      </c>
      <c r="G113" s="91">
        <f t="shared" si="54"/>
        <v>0</v>
      </c>
      <c r="H113" s="91">
        <f t="shared" si="54"/>
        <v>0</v>
      </c>
      <c r="I113" s="91">
        <f t="shared" si="54"/>
        <v>0</v>
      </c>
      <c r="J113" s="91">
        <f t="shared" si="54"/>
        <v>0</v>
      </c>
      <c r="K113" s="91">
        <f t="shared" si="54"/>
        <v>0</v>
      </c>
      <c r="L113" s="91">
        <f t="shared" si="54"/>
        <v>0</v>
      </c>
      <c r="M113" s="91">
        <f t="shared" si="54"/>
        <v>0</v>
      </c>
      <c r="N113" s="92">
        <f t="shared" si="50"/>
        <v>0</v>
      </c>
      <c r="O113" s="1"/>
      <c r="P113" s="1"/>
      <c r="Q113" s="1"/>
      <c r="R113" s="1"/>
      <c r="S113" s="1"/>
      <c r="T113" s="1"/>
      <c r="U113" s="1"/>
      <c r="V113" s="1"/>
      <c r="W113" s="1"/>
      <c r="X113" s="1"/>
      <c r="Y113" s="1"/>
      <c r="Z113" s="1"/>
    </row>
    <row r="114" spans="1:26" ht="14.25" customHeight="1">
      <c r="A114" s="201"/>
      <c r="B114" s="208"/>
      <c r="C114" s="93" t="s">
        <v>117</v>
      </c>
      <c r="D114" s="74">
        <f t="shared" ref="D114:M114" si="55">SUM(D11,D29,D44,D62,D77,D95)</f>
        <v>0</v>
      </c>
      <c r="E114" s="74">
        <f t="shared" si="55"/>
        <v>0</v>
      </c>
      <c r="F114" s="74">
        <f t="shared" si="55"/>
        <v>0</v>
      </c>
      <c r="G114" s="74">
        <f t="shared" si="55"/>
        <v>0</v>
      </c>
      <c r="H114" s="74">
        <f t="shared" si="55"/>
        <v>0</v>
      </c>
      <c r="I114" s="74">
        <f t="shared" si="55"/>
        <v>0</v>
      </c>
      <c r="J114" s="74">
        <f t="shared" si="55"/>
        <v>0</v>
      </c>
      <c r="K114" s="74">
        <f t="shared" si="55"/>
        <v>0</v>
      </c>
      <c r="L114" s="74">
        <f t="shared" si="55"/>
        <v>0</v>
      </c>
      <c r="M114" s="74">
        <f t="shared" si="55"/>
        <v>0</v>
      </c>
      <c r="N114" s="75">
        <f t="shared" si="50"/>
        <v>0</v>
      </c>
      <c r="O114" s="1"/>
      <c r="P114" s="1"/>
      <c r="Q114" s="1"/>
      <c r="R114" s="1"/>
      <c r="S114" s="1"/>
      <c r="T114" s="1"/>
      <c r="U114" s="1"/>
      <c r="V114" s="1"/>
      <c r="W114" s="1"/>
      <c r="X114" s="1"/>
      <c r="Y114" s="1"/>
      <c r="Z114" s="1"/>
    </row>
    <row r="115" spans="1:26" ht="14.25" customHeight="1">
      <c r="A115" s="201"/>
      <c r="B115" s="211" t="s">
        <v>76</v>
      </c>
      <c r="C115" s="94" t="s">
        <v>113</v>
      </c>
      <c r="D115" s="95">
        <f t="shared" ref="D115:M115" si="56">SUM(D12,D30,D45,D63,D78,D96)</f>
        <v>0</v>
      </c>
      <c r="E115" s="95">
        <f t="shared" si="56"/>
        <v>0</v>
      </c>
      <c r="F115" s="95">
        <f t="shared" si="56"/>
        <v>0</v>
      </c>
      <c r="G115" s="95">
        <f t="shared" si="56"/>
        <v>0</v>
      </c>
      <c r="H115" s="95">
        <f t="shared" si="56"/>
        <v>0</v>
      </c>
      <c r="I115" s="95">
        <f t="shared" si="56"/>
        <v>0</v>
      </c>
      <c r="J115" s="95">
        <f t="shared" si="56"/>
        <v>0</v>
      </c>
      <c r="K115" s="95">
        <f t="shared" si="56"/>
        <v>0</v>
      </c>
      <c r="L115" s="95">
        <f t="shared" si="56"/>
        <v>0</v>
      </c>
      <c r="M115" s="95">
        <f t="shared" si="56"/>
        <v>0</v>
      </c>
      <c r="N115" s="96">
        <f t="shared" si="50"/>
        <v>0</v>
      </c>
      <c r="O115" s="1"/>
      <c r="P115" s="1"/>
      <c r="Q115" s="1"/>
      <c r="R115" s="1"/>
      <c r="S115" s="1"/>
      <c r="T115" s="1"/>
      <c r="U115" s="1"/>
      <c r="V115" s="1"/>
      <c r="W115" s="1"/>
      <c r="X115" s="1"/>
      <c r="Y115" s="1"/>
      <c r="Z115" s="1"/>
    </row>
    <row r="116" spans="1:26" ht="14.25" customHeight="1">
      <c r="A116" s="201"/>
      <c r="B116" s="205"/>
      <c r="C116" s="90" t="s">
        <v>115</v>
      </c>
      <c r="D116" s="91">
        <f t="shared" ref="D116:M116" si="57">SUM(D13,D31,D46,D64,D79,D97)</f>
        <v>0</v>
      </c>
      <c r="E116" s="91">
        <f t="shared" si="57"/>
        <v>0</v>
      </c>
      <c r="F116" s="91">
        <f t="shared" si="57"/>
        <v>0</v>
      </c>
      <c r="G116" s="91">
        <f t="shared" si="57"/>
        <v>0</v>
      </c>
      <c r="H116" s="91">
        <f t="shared" si="57"/>
        <v>0</v>
      </c>
      <c r="I116" s="91">
        <f t="shared" si="57"/>
        <v>0</v>
      </c>
      <c r="J116" s="91">
        <f t="shared" si="57"/>
        <v>0</v>
      </c>
      <c r="K116" s="91">
        <f t="shared" si="57"/>
        <v>0</v>
      </c>
      <c r="L116" s="91">
        <f t="shared" si="57"/>
        <v>0</v>
      </c>
      <c r="M116" s="91">
        <f t="shared" si="57"/>
        <v>0</v>
      </c>
      <c r="N116" s="92">
        <f t="shared" si="50"/>
        <v>0</v>
      </c>
      <c r="O116" s="1"/>
      <c r="P116" s="1"/>
      <c r="Q116" s="1"/>
      <c r="R116" s="1"/>
      <c r="S116" s="1"/>
      <c r="T116" s="1"/>
      <c r="U116" s="1"/>
      <c r="V116" s="1"/>
      <c r="W116" s="1"/>
      <c r="X116" s="1"/>
      <c r="Y116" s="1"/>
      <c r="Z116" s="1"/>
    </row>
    <row r="117" spans="1:26" ht="14.25" customHeight="1">
      <c r="A117" s="201"/>
      <c r="B117" s="208"/>
      <c r="C117" s="93" t="s">
        <v>117</v>
      </c>
      <c r="D117" s="74">
        <f t="shared" ref="D117:M117" si="58">SUM(D14,D32,D47,D65,D80,D98)</f>
        <v>0</v>
      </c>
      <c r="E117" s="74">
        <f t="shared" si="58"/>
        <v>0</v>
      </c>
      <c r="F117" s="74">
        <f t="shared" si="58"/>
        <v>0</v>
      </c>
      <c r="G117" s="74">
        <f t="shared" si="58"/>
        <v>0</v>
      </c>
      <c r="H117" s="74">
        <f t="shared" si="58"/>
        <v>0</v>
      </c>
      <c r="I117" s="74">
        <f t="shared" si="58"/>
        <v>0</v>
      </c>
      <c r="J117" s="74">
        <f t="shared" si="58"/>
        <v>0</v>
      </c>
      <c r="K117" s="74">
        <f t="shared" si="58"/>
        <v>0</v>
      </c>
      <c r="L117" s="74">
        <f t="shared" si="58"/>
        <v>0</v>
      </c>
      <c r="M117" s="74">
        <f t="shared" si="58"/>
        <v>0</v>
      </c>
      <c r="N117" s="75">
        <f t="shared" si="50"/>
        <v>0</v>
      </c>
      <c r="O117" s="1"/>
      <c r="P117" s="1"/>
      <c r="Q117" s="1"/>
      <c r="R117" s="1"/>
      <c r="S117" s="1"/>
      <c r="T117" s="1"/>
      <c r="U117" s="1"/>
      <c r="V117" s="1"/>
      <c r="W117" s="1"/>
      <c r="X117" s="1"/>
      <c r="Y117" s="1"/>
      <c r="Z117" s="1"/>
    </row>
    <row r="118" spans="1:26" ht="14.25" customHeight="1">
      <c r="A118" s="201"/>
      <c r="B118" s="204" t="s">
        <v>80</v>
      </c>
      <c r="C118" s="97" t="s">
        <v>113</v>
      </c>
      <c r="D118" s="98">
        <f t="shared" ref="D118:M118" si="59">SUM(D15,D33,D48,D66,D81,D99)</f>
        <v>0</v>
      </c>
      <c r="E118" s="98">
        <f t="shared" si="59"/>
        <v>0</v>
      </c>
      <c r="F118" s="98">
        <f t="shared" si="59"/>
        <v>0</v>
      </c>
      <c r="G118" s="98">
        <f t="shared" si="59"/>
        <v>0</v>
      </c>
      <c r="H118" s="98">
        <f t="shared" si="59"/>
        <v>0</v>
      </c>
      <c r="I118" s="98">
        <f t="shared" si="59"/>
        <v>0</v>
      </c>
      <c r="J118" s="98">
        <f t="shared" si="59"/>
        <v>0</v>
      </c>
      <c r="K118" s="98">
        <f t="shared" si="59"/>
        <v>0</v>
      </c>
      <c r="L118" s="98">
        <f t="shared" si="59"/>
        <v>0</v>
      </c>
      <c r="M118" s="98">
        <f t="shared" si="59"/>
        <v>0</v>
      </c>
      <c r="N118" s="99">
        <f t="shared" si="50"/>
        <v>0</v>
      </c>
      <c r="O118" s="1"/>
      <c r="P118" s="1"/>
      <c r="Q118" s="1"/>
      <c r="R118" s="1"/>
      <c r="S118" s="1"/>
      <c r="T118" s="1"/>
      <c r="U118" s="1"/>
      <c r="V118" s="1"/>
      <c r="W118" s="1"/>
      <c r="X118" s="1"/>
      <c r="Y118" s="1"/>
      <c r="Z118" s="1"/>
    </row>
    <row r="119" spans="1:26" ht="14.25" customHeight="1">
      <c r="A119" s="201"/>
      <c r="B119" s="205"/>
      <c r="C119" s="90" t="s">
        <v>115</v>
      </c>
      <c r="D119" s="91">
        <f t="shared" ref="D119:M119" si="60">SUM(D16,D34,D49,D67,D82,D100)</f>
        <v>0</v>
      </c>
      <c r="E119" s="91">
        <f t="shared" si="60"/>
        <v>0</v>
      </c>
      <c r="F119" s="91">
        <f t="shared" si="60"/>
        <v>0</v>
      </c>
      <c r="G119" s="91">
        <f t="shared" si="60"/>
        <v>0</v>
      </c>
      <c r="H119" s="91">
        <f t="shared" si="60"/>
        <v>0</v>
      </c>
      <c r="I119" s="91">
        <f t="shared" si="60"/>
        <v>0</v>
      </c>
      <c r="J119" s="91">
        <f t="shared" si="60"/>
        <v>0</v>
      </c>
      <c r="K119" s="91">
        <f t="shared" si="60"/>
        <v>0</v>
      </c>
      <c r="L119" s="91">
        <f t="shared" si="60"/>
        <v>0</v>
      </c>
      <c r="M119" s="91">
        <f t="shared" si="60"/>
        <v>0</v>
      </c>
      <c r="N119" s="92">
        <f t="shared" si="50"/>
        <v>0</v>
      </c>
      <c r="O119" s="1"/>
      <c r="P119" s="1"/>
      <c r="Q119" s="1"/>
      <c r="R119" s="1"/>
      <c r="S119" s="1"/>
      <c r="T119" s="1"/>
      <c r="U119" s="1"/>
      <c r="V119" s="1"/>
      <c r="W119" s="1"/>
      <c r="X119" s="1"/>
      <c r="Y119" s="1"/>
      <c r="Z119" s="1"/>
    </row>
    <row r="120" spans="1:26" ht="14.25" customHeight="1">
      <c r="A120" s="202"/>
      <c r="B120" s="206"/>
      <c r="C120" s="100" t="s">
        <v>117</v>
      </c>
      <c r="D120" s="101">
        <f t="shared" ref="D120:M120" si="61">SUM(D17,D35,D50,D68,D83,D101)</f>
        <v>0</v>
      </c>
      <c r="E120" s="101">
        <f t="shared" si="61"/>
        <v>0</v>
      </c>
      <c r="F120" s="101">
        <f t="shared" si="61"/>
        <v>0</v>
      </c>
      <c r="G120" s="101">
        <f t="shared" si="61"/>
        <v>0</v>
      </c>
      <c r="H120" s="101">
        <f t="shared" si="61"/>
        <v>0</v>
      </c>
      <c r="I120" s="101">
        <f t="shared" si="61"/>
        <v>0</v>
      </c>
      <c r="J120" s="101">
        <f t="shared" si="61"/>
        <v>0</v>
      </c>
      <c r="K120" s="101">
        <f t="shared" si="61"/>
        <v>0</v>
      </c>
      <c r="L120" s="101">
        <f t="shared" si="61"/>
        <v>0</v>
      </c>
      <c r="M120" s="101">
        <f t="shared" si="61"/>
        <v>0</v>
      </c>
      <c r="N120" s="102">
        <f t="shared" si="50"/>
        <v>0</v>
      </c>
      <c r="O120" s="1"/>
      <c r="P120" s="1"/>
      <c r="Q120" s="1"/>
      <c r="R120" s="1"/>
      <c r="S120" s="1"/>
      <c r="T120" s="1"/>
      <c r="U120" s="1"/>
      <c r="V120" s="1"/>
      <c r="W120" s="1"/>
      <c r="X120" s="1"/>
      <c r="Y120" s="1"/>
      <c r="Z120" s="1"/>
    </row>
    <row r="121" spans="1:26" ht="14.25" customHeight="1">
      <c r="A121" s="203" t="s">
        <v>126</v>
      </c>
      <c r="B121" s="225" t="s">
        <v>113</v>
      </c>
      <c r="C121" s="226"/>
      <c r="D121" s="103">
        <f t="shared" ref="D121:N121" si="62">SUM(D18,D36,D51,D69,D84,D102)</f>
        <v>0</v>
      </c>
      <c r="E121" s="103">
        <f t="shared" si="62"/>
        <v>0</v>
      </c>
      <c r="F121" s="103">
        <f t="shared" si="62"/>
        <v>0</v>
      </c>
      <c r="G121" s="103">
        <f t="shared" si="62"/>
        <v>0</v>
      </c>
      <c r="H121" s="103">
        <f t="shared" si="62"/>
        <v>0</v>
      </c>
      <c r="I121" s="103">
        <f t="shared" si="62"/>
        <v>0</v>
      </c>
      <c r="J121" s="103">
        <f t="shared" si="62"/>
        <v>0</v>
      </c>
      <c r="K121" s="103">
        <f t="shared" si="62"/>
        <v>0</v>
      </c>
      <c r="L121" s="103">
        <f t="shared" si="62"/>
        <v>0</v>
      </c>
      <c r="M121" s="103">
        <f t="shared" si="62"/>
        <v>0</v>
      </c>
      <c r="N121" s="104">
        <f t="shared" si="62"/>
        <v>0</v>
      </c>
      <c r="O121" s="1"/>
      <c r="P121" s="1"/>
      <c r="Q121" s="1"/>
      <c r="R121" s="1"/>
      <c r="S121" s="1"/>
      <c r="T121" s="1"/>
      <c r="U121" s="1"/>
      <c r="V121" s="1"/>
      <c r="W121" s="1"/>
      <c r="X121" s="1"/>
      <c r="Y121" s="1"/>
      <c r="Z121" s="1"/>
    </row>
    <row r="122" spans="1:26" ht="14.25" customHeight="1">
      <c r="A122" s="201"/>
      <c r="B122" s="227" t="s">
        <v>115</v>
      </c>
      <c r="C122" s="228"/>
      <c r="D122" s="105">
        <f t="shared" ref="D122:N122" si="63">SUM(D20,D37,D53,D70,D86,D104)</f>
        <v>0</v>
      </c>
      <c r="E122" s="105">
        <f t="shared" si="63"/>
        <v>0</v>
      </c>
      <c r="F122" s="105">
        <f t="shared" si="63"/>
        <v>0</v>
      </c>
      <c r="G122" s="105">
        <f t="shared" si="63"/>
        <v>0</v>
      </c>
      <c r="H122" s="105">
        <f t="shared" si="63"/>
        <v>0</v>
      </c>
      <c r="I122" s="105">
        <f t="shared" si="63"/>
        <v>0</v>
      </c>
      <c r="J122" s="105">
        <f t="shared" si="63"/>
        <v>0</v>
      </c>
      <c r="K122" s="105">
        <f t="shared" si="63"/>
        <v>0</v>
      </c>
      <c r="L122" s="105">
        <f t="shared" si="63"/>
        <v>0</v>
      </c>
      <c r="M122" s="105">
        <f t="shared" si="63"/>
        <v>0</v>
      </c>
      <c r="N122" s="106">
        <f t="shared" si="63"/>
        <v>0</v>
      </c>
      <c r="O122" s="1"/>
      <c r="P122" s="1"/>
      <c r="Q122" s="1"/>
      <c r="R122" s="1"/>
      <c r="S122" s="1"/>
      <c r="T122" s="1"/>
      <c r="U122" s="1"/>
      <c r="V122" s="1"/>
      <c r="W122" s="1"/>
      <c r="X122" s="1"/>
      <c r="Y122" s="1"/>
      <c r="Z122" s="1"/>
    </row>
    <row r="123" spans="1:26" ht="14.25" customHeight="1">
      <c r="A123" s="202"/>
      <c r="B123" s="220" t="s">
        <v>117</v>
      </c>
      <c r="C123" s="221"/>
      <c r="D123" s="107">
        <f t="shared" ref="D123:N123" si="64">SUM(D106,D88,D71,D55,D38,D22)</f>
        <v>0</v>
      </c>
      <c r="E123" s="107">
        <f t="shared" si="64"/>
        <v>0</v>
      </c>
      <c r="F123" s="107">
        <f t="shared" si="64"/>
        <v>0</v>
      </c>
      <c r="G123" s="107">
        <f t="shared" si="64"/>
        <v>0</v>
      </c>
      <c r="H123" s="107">
        <f t="shared" si="64"/>
        <v>0</v>
      </c>
      <c r="I123" s="107">
        <f t="shared" si="64"/>
        <v>0</v>
      </c>
      <c r="J123" s="107">
        <f t="shared" si="64"/>
        <v>0</v>
      </c>
      <c r="K123" s="107">
        <f t="shared" si="64"/>
        <v>0</v>
      </c>
      <c r="L123" s="107">
        <f t="shared" si="64"/>
        <v>0</v>
      </c>
      <c r="M123" s="107">
        <f t="shared" si="64"/>
        <v>0</v>
      </c>
      <c r="N123" s="108">
        <f t="shared" si="64"/>
        <v>0</v>
      </c>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09"/>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6">
    <mergeCell ref="A51:B55"/>
    <mergeCell ref="A3:N3"/>
    <mergeCell ref="P5:X5"/>
    <mergeCell ref="A6:A17"/>
    <mergeCell ref="B6:B8"/>
    <mergeCell ref="P6:X6"/>
    <mergeCell ref="P7:X8"/>
    <mergeCell ref="B9:B11"/>
    <mergeCell ref="B12:B14"/>
    <mergeCell ref="B15:B17"/>
    <mergeCell ref="P9:X9"/>
    <mergeCell ref="P10:X15"/>
    <mergeCell ref="P16:X16"/>
    <mergeCell ref="P17:X18"/>
    <mergeCell ref="A18:B22"/>
    <mergeCell ref="P20:X20"/>
    <mergeCell ref="B123:C123"/>
    <mergeCell ref="B57:B59"/>
    <mergeCell ref="B60:B62"/>
    <mergeCell ref="B63:B65"/>
    <mergeCell ref="B66:B68"/>
    <mergeCell ref="A69:B71"/>
    <mergeCell ref="A57:A68"/>
    <mergeCell ref="A72:A83"/>
    <mergeCell ref="A90:A101"/>
    <mergeCell ref="A108:C108"/>
    <mergeCell ref="B115:B117"/>
    <mergeCell ref="B121:C121"/>
    <mergeCell ref="B122:C122"/>
    <mergeCell ref="A24:A35"/>
    <mergeCell ref="B24:B26"/>
    <mergeCell ref="B27:B29"/>
    <mergeCell ref="B30:B32"/>
    <mergeCell ref="A39:A50"/>
    <mergeCell ref="B33:B35"/>
    <mergeCell ref="A36:B38"/>
    <mergeCell ref="B39:B41"/>
    <mergeCell ref="B42:B44"/>
    <mergeCell ref="B45:B47"/>
    <mergeCell ref="B48:B50"/>
    <mergeCell ref="A1:D1"/>
    <mergeCell ref="A109:A120"/>
    <mergeCell ref="A121:A123"/>
    <mergeCell ref="B118:B120"/>
    <mergeCell ref="B72:B74"/>
    <mergeCell ref="B75:B77"/>
    <mergeCell ref="B99:B101"/>
    <mergeCell ref="B109:B111"/>
    <mergeCell ref="B112:B114"/>
    <mergeCell ref="B78:B80"/>
    <mergeCell ref="B81:B83"/>
    <mergeCell ref="A84:B88"/>
    <mergeCell ref="B90:B92"/>
    <mergeCell ref="B93:B95"/>
    <mergeCell ref="B96:B98"/>
    <mergeCell ref="A102:B106"/>
  </mergeCells>
  <conditionalFormatting sqref="D6:M6 D9:M9 D12:M12 D15:M15 D39:M39 D42:M42 D45:M45 D48:M48 D72:M72 D75:M75 D78:M78 D81:M81 D90:M90 D93:M93 D96:M96 D99:M99 D109:M109 D112:M112 D115:M115 D118:M118 D121:M121">
    <cfRule type="expression" dxfId="46" priority="2">
      <formula>D6&gt;D8*D$108</formula>
    </cfRule>
  </conditionalFormatting>
  <conditionalFormatting sqref="D7:M7 D10:M10 D13:M13 D16:M16 D40:M40 D43:M43 D46:M46 D49:M49 D73:M73 D76:M76 D79:M79 D82:M82 D91:M91 D94:M94 D97:M97 D100:M100 D110:M110 D113:M113 D116:M116 D119:M119 D122:M122">
    <cfRule type="expression" dxfId="45" priority="3">
      <formula>D7&lt;D8*(100%-D$108)</formula>
    </cfRule>
  </conditionalFormatting>
  <conditionalFormatting sqref="D18:M18 D51:M51 D84:M84 D102:M102">
    <cfRule type="expression" dxfId="44" priority="4">
      <formula>D18&gt;D22*D$108</formula>
    </cfRule>
  </conditionalFormatting>
  <conditionalFormatting sqref="D19:M19 D21:M21 D23:M23 D52:M52 D54:M54 D56:M56 D85:M85 D87:M87 D89:M89 D103:M103 D105:M105 D107:M107">
    <cfRule type="expression" dxfId="43" priority="6">
      <formula>D18=D19</formula>
    </cfRule>
  </conditionalFormatting>
  <conditionalFormatting sqref="D20:M20 D53:M53 D86:M86 D104:M104">
    <cfRule type="expression" dxfId="42" priority="7">
      <formula>D20&lt;D22*(100%-D$108)</formula>
    </cfRule>
  </conditionalFormatting>
  <conditionalFormatting sqref="D106:M106 D107">
    <cfRule type="expression" dxfId="41" priority="1">
      <formula>D$106&gt;D$123*25%</formula>
    </cfRule>
  </conditionalFormatting>
  <conditionalFormatting sqref="D107:M107 D19:M19 D21:M21 D23:M23 D52:M52 D54:M54 D56:M56 D85:M85 D87:M87 D89:M89 D103:M103 D105:M105">
    <cfRule type="expression" dxfId="40" priority="5">
      <formula>D18&lt;&gt;D19</formula>
    </cfRule>
  </conditionalFormatting>
  <pageMargins left="0.7" right="0.7" top="0.75" bottom="0.75" header="0" footer="0"/>
  <pageSetup orientation="landscape"/>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996"/>
  <sheetViews>
    <sheetView workbookViewId="0">
      <selection activeCell="B11" sqref="B11"/>
    </sheetView>
  </sheetViews>
  <sheetFormatPr baseColWidth="10" defaultColWidth="12.7109375" defaultRowHeight="15" customHeight="1"/>
  <cols>
    <col min="1" max="1" width="20.7109375" customWidth="1"/>
    <col min="2" max="4" width="13.7109375" customWidth="1"/>
    <col min="5" max="5" width="11.7109375" hidden="1" customWidth="1"/>
    <col min="6" max="6" width="1.7109375" customWidth="1"/>
    <col min="7" max="7" width="26.42578125" customWidth="1"/>
    <col min="8" max="8" width="27.28515625" customWidth="1"/>
    <col min="9" max="12" width="11.7109375" customWidth="1"/>
    <col min="13" max="26" width="8.7109375" customWidth="1"/>
  </cols>
  <sheetData>
    <row r="1" spans="1:26" ht="66" customHeight="1">
      <c r="A1" s="172" t="e" vm="1">
        <v>#VALUE!</v>
      </c>
      <c r="B1" s="172"/>
      <c r="C1" s="172"/>
      <c r="D1" s="172"/>
      <c r="E1" s="1"/>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
      <c r="B3" s="1"/>
      <c r="C3" s="1"/>
      <c r="D3" s="1"/>
      <c r="E3" s="1"/>
      <c r="F3" s="1"/>
      <c r="G3" s="1"/>
      <c r="H3" s="1"/>
      <c r="I3" s="1"/>
      <c r="J3" s="1"/>
      <c r="K3" s="1"/>
      <c r="L3" s="1"/>
      <c r="M3" s="1"/>
      <c r="N3" s="1"/>
      <c r="O3" s="1"/>
      <c r="P3" s="1"/>
      <c r="Q3" s="1"/>
      <c r="R3" s="1"/>
      <c r="S3" s="1"/>
      <c r="T3" s="1"/>
      <c r="U3" s="1"/>
      <c r="V3" s="1"/>
      <c r="W3" s="1"/>
      <c r="X3" s="1"/>
      <c r="Y3" s="1"/>
      <c r="Z3" s="1"/>
    </row>
    <row r="4" spans="1:26" ht="31.7" customHeight="1">
      <c r="A4" s="198" t="s">
        <v>127</v>
      </c>
      <c r="B4" s="170"/>
      <c r="C4" s="170"/>
      <c r="D4" s="170"/>
      <c r="E4" s="170"/>
      <c r="F4" s="170"/>
      <c r="G4" s="170"/>
      <c r="H4" s="170"/>
      <c r="I4" s="170"/>
      <c r="J4" s="170"/>
      <c r="K4" s="170"/>
      <c r="L4" s="171"/>
      <c r="M4" s="1"/>
      <c r="N4" s="1"/>
      <c r="O4" s="1"/>
      <c r="P4" s="1"/>
      <c r="Q4" s="1"/>
      <c r="R4" s="1"/>
      <c r="S4" s="1"/>
      <c r="T4" s="1"/>
      <c r="U4" s="1"/>
      <c r="V4" s="1"/>
      <c r="W4" s="1"/>
      <c r="X4" s="1"/>
      <c r="Y4" s="1"/>
      <c r="Z4" s="1"/>
    </row>
    <row r="5" spans="1:26" ht="14.25" customHeight="1">
      <c r="A5" s="1"/>
      <c r="B5" s="1"/>
      <c r="C5" s="1"/>
      <c r="D5" s="1"/>
      <c r="E5" s="1"/>
      <c r="F5" s="1"/>
      <c r="G5" s="1"/>
      <c r="H5" s="1"/>
      <c r="I5" s="1"/>
      <c r="J5" s="1"/>
      <c r="K5" s="1"/>
      <c r="L5" s="1"/>
      <c r="M5" s="1"/>
      <c r="N5" s="1"/>
      <c r="O5" s="1"/>
      <c r="P5" s="1"/>
      <c r="Q5" s="1"/>
      <c r="R5" s="1"/>
      <c r="S5" s="1"/>
      <c r="T5" s="1"/>
      <c r="U5" s="1"/>
      <c r="V5" s="1"/>
      <c r="W5" s="1"/>
      <c r="X5" s="1"/>
      <c r="Y5" s="1"/>
      <c r="Z5" s="1"/>
    </row>
    <row r="6" spans="1:26" ht="14.25" customHeight="1">
      <c r="A6" s="229" t="str">
        <f>'Definition Categories'!$A6</f>
        <v>P1 - toto</v>
      </c>
      <c r="B6" s="170"/>
      <c r="C6" s="170"/>
      <c r="D6" s="170"/>
      <c r="E6" s="170"/>
      <c r="F6" s="170"/>
      <c r="G6" s="170"/>
      <c r="H6" s="170"/>
      <c r="I6" s="170"/>
      <c r="J6" s="170"/>
      <c r="K6" s="170"/>
      <c r="L6" s="171"/>
      <c r="M6" s="1"/>
      <c r="N6" s="1"/>
      <c r="O6" s="1"/>
      <c r="P6" s="1"/>
      <c r="Q6" s="1"/>
      <c r="R6" s="1"/>
      <c r="S6" s="1"/>
      <c r="T6" s="1"/>
      <c r="U6" s="1"/>
      <c r="V6" s="1"/>
      <c r="W6" s="1"/>
      <c r="X6" s="1"/>
      <c r="Y6" s="1"/>
      <c r="Z6" s="1"/>
    </row>
    <row r="7" spans="1:26" ht="14.25" customHeight="1">
      <c r="B7" s="110" t="s">
        <v>128</v>
      </c>
      <c r="C7" s="111" t="s">
        <v>115</v>
      </c>
      <c r="D7" s="111" t="s">
        <v>117</v>
      </c>
      <c r="E7" s="112" t="s">
        <v>129</v>
      </c>
      <c r="F7" s="113"/>
      <c r="G7" s="110" t="s">
        <v>96</v>
      </c>
      <c r="H7" s="111" t="s">
        <v>130</v>
      </c>
      <c r="I7" s="111" t="s">
        <v>131</v>
      </c>
      <c r="J7" s="111" t="s">
        <v>132</v>
      </c>
      <c r="K7" s="111" t="s">
        <v>133</v>
      </c>
      <c r="L7" s="112" t="s">
        <v>134</v>
      </c>
      <c r="M7" s="1"/>
      <c r="N7" s="1"/>
      <c r="O7" s="1"/>
      <c r="P7" s="1"/>
      <c r="Q7" s="1"/>
      <c r="R7" s="1"/>
      <c r="S7" s="1"/>
      <c r="T7" s="1"/>
      <c r="U7" s="1"/>
      <c r="V7" s="1"/>
      <c r="W7" s="1"/>
      <c r="X7" s="1"/>
      <c r="Y7" s="1"/>
      <c r="Z7" s="1"/>
    </row>
    <row r="8" spans="1:26" ht="14.25" customHeight="1">
      <c r="A8" s="114" t="s">
        <v>66</v>
      </c>
      <c r="B8" s="115">
        <f>Overview!D$18</f>
        <v>0</v>
      </c>
      <c r="C8" s="98">
        <f>Overview!D$20</f>
        <v>0</v>
      </c>
      <c r="D8" s="98">
        <f>Overview!D$22</f>
        <v>0</v>
      </c>
      <c r="E8" s="99"/>
      <c r="F8" s="1"/>
      <c r="G8" s="116" t="str">
        <f>_xlfn.XLOOKUP(H8,'Cost Input'!$E$7:$E$964,'Cost Input'!$D$7:$D$964,"No staff profile found")</f>
        <v>No staff profile found</v>
      </c>
      <c r="H8" s="76" t="str" cm="1">
        <f t="array" ref="H8">_xlfn.UNIQUE(_xlfn._xlws.SORT(_xlfn._xlws.FILTER('Cost Input'!$E$7:$E$964,('Cost Input'!$B$7:$B$964="Staff")*('Cost Input'!$A$7:$A$964=$A$6),"No Staff costs"),1,-1))</f>
        <v>No Staff costs</v>
      </c>
      <c r="I8" s="77" t="str">
        <f>_xlfn.XLOOKUP(H8,'Cost Input'!$E$7:$E$964,'Cost Input'!$F$7:$F$964,"No staff costs found")</f>
        <v>No staff costs found</v>
      </c>
      <c r="J8" s="117">
        <f>SUMIFS('Cost Input'!$G$7:$G$964,'Cost Input'!$A$7:$A$964,'Summary - I'!$A$6,'Cost Input'!$E$7:$E$964,H8)</f>
        <v>0</v>
      </c>
      <c r="K8" s="117">
        <f>SUMIFS('Cost Input'!$I$7:$I$964,'Cost Input'!$A$7:$A$964,'Summary - I'!$A$6,'Cost Input'!$E$7:$E$964,'Summary - I'!H8)</f>
        <v>0</v>
      </c>
      <c r="L8" s="118">
        <f t="shared" ref="L8:L17" si="0">J8+K8</f>
        <v>0</v>
      </c>
      <c r="M8" s="1"/>
      <c r="N8" s="1"/>
      <c r="O8" s="1"/>
      <c r="P8" s="1"/>
      <c r="Q8" s="1"/>
      <c r="R8" s="1"/>
      <c r="S8" s="1"/>
      <c r="T8" s="1"/>
      <c r="U8" s="1"/>
      <c r="V8" s="1"/>
      <c r="W8" s="1"/>
      <c r="X8" s="1"/>
      <c r="Y8" s="1"/>
      <c r="Z8" s="1"/>
    </row>
    <row r="9" spans="1:26" ht="14.25" customHeight="1">
      <c r="A9" s="119" t="s">
        <v>122</v>
      </c>
      <c r="B9" s="120">
        <f>Overview!D$36</f>
        <v>0</v>
      </c>
      <c r="C9" s="91">
        <f>Overview!D$37</f>
        <v>0</v>
      </c>
      <c r="D9" s="91">
        <f>Overview!D$38</f>
        <v>0</v>
      </c>
      <c r="E9" s="92"/>
      <c r="F9" s="1"/>
      <c r="G9" s="116">
        <f>_xlfn.XLOOKUP(H9,'Cost Input'!$E$7:$E$964,'Cost Input'!$D$7:$D$964,"No staff profile found")</f>
        <v>0</v>
      </c>
      <c r="H9" s="70"/>
      <c r="I9" s="77" t="e">
        <f>_xlfn.XLOOKUP(H9,'Cost Input'!$E$7:$E$964,'Cost Input'!$F$7:$F$964,"No staff costs found")</f>
        <v>#N/A</v>
      </c>
      <c r="J9" s="117">
        <f>SUMIFS('Cost Input'!$G$7:$G$964,'Cost Input'!$A$7:$A$964,'Summary - I'!$A$6,'Cost Input'!$E$7:$E$964,H9)</f>
        <v>0</v>
      </c>
      <c r="K9" s="117">
        <f>SUMIFS('Cost Input'!$I$7:$I$964,'Cost Input'!$A$7:$A$964,'Summary - I'!$A$6,'Cost Input'!$E$7:$E$964,'Summary - I'!H9)</f>
        <v>0</v>
      </c>
      <c r="L9" s="118">
        <f t="shared" si="0"/>
        <v>0</v>
      </c>
      <c r="M9" s="1"/>
      <c r="N9" s="1"/>
      <c r="O9" s="1"/>
      <c r="P9" s="1"/>
      <c r="Q9" s="1"/>
      <c r="R9" s="1"/>
      <c r="S9" s="1"/>
      <c r="T9" s="1"/>
      <c r="U9" s="1"/>
      <c r="V9" s="1"/>
      <c r="W9" s="1"/>
      <c r="X9" s="1"/>
      <c r="Y9" s="1"/>
      <c r="Z9" s="1"/>
    </row>
    <row r="10" spans="1:26" ht="14.25" customHeight="1">
      <c r="A10" s="119" t="s">
        <v>135</v>
      </c>
      <c r="B10" s="120">
        <f>Overview!D$51</f>
        <v>0</v>
      </c>
      <c r="C10" s="91">
        <f>Overview!D$53</f>
        <v>0</v>
      </c>
      <c r="D10" s="91">
        <f>Overview!D$55</f>
        <v>0</v>
      </c>
      <c r="E10" s="92"/>
      <c r="F10" s="1"/>
      <c r="G10" s="116">
        <f>_xlfn.XLOOKUP(H10,'Cost Input'!$E$7:$E$964,'Cost Input'!$D$7:$D$964,"No staff profile found")</f>
        <v>0</v>
      </c>
      <c r="H10" s="70"/>
      <c r="I10" s="77" t="e">
        <f>_xlfn.XLOOKUP(H10,'Cost Input'!$E$7:$E$964,'Cost Input'!$F$7:$F$964,"No staff costs found")</f>
        <v>#N/A</v>
      </c>
      <c r="J10" s="117">
        <f>SUMIFS('Cost Input'!$G$7:$G$964,'Cost Input'!$A$7:$A$964,'Summary - I'!$A$6,'Cost Input'!$E$7:$E$964,H10)</f>
        <v>0</v>
      </c>
      <c r="K10" s="117">
        <f>SUMIFS('Cost Input'!$I$7:$I$964,'Cost Input'!$A$7:$A$964,'Summary - I'!$A$6,'Cost Input'!$E$7:$E$964,'Summary - I'!H10)</f>
        <v>0</v>
      </c>
      <c r="L10" s="118">
        <f t="shared" si="0"/>
        <v>0</v>
      </c>
      <c r="M10" s="1"/>
      <c r="N10" s="1"/>
      <c r="O10" s="1"/>
      <c r="P10" s="1"/>
      <c r="Q10" s="1"/>
      <c r="R10" s="1"/>
      <c r="S10" s="1"/>
      <c r="T10" s="1"/>
      <c r="U10" s="1"/>
      <c r="V10" s="1"/>
      <c r="W10" s="1"/>
      <c r="X10" s="1"/>
      <c r="Y10" s="1"/>
      <c r="Z10" s="1"/>
    </row>
    <row r="11" spans="1:26" ht="14.25" customHeight="1">
      <c r="A11" s="119" t="s">
        <v>123</v>
      </c>
      <c r="B11" s="120">
        <f>Overview!D$69</f>
        <v>0</v>
      </c>
      <c r="C11" s="91">
        <f>Overview!D$70</f>
        <v>0</v>
      </c>
      <c r="D11" s="91">
        <f>Overview!D$71</f>
        <v>0</v>
      </c>
      <c r="E11" s="92"/>
      <c r="F11" s="1"/>
      <c r="G11" s="116">
        <f>_xlfn.XLOOKUP(H11,'Cost Input'!$E$7:$E$964,'Cost Input'!$D$7:$D$964,"No staff profile found")</f>
        <v>0</v>
      </c>
      <c r="H11" s="70"/>
      <c r="I11" s="77" t="e">
        <f>_xlfn.XLOOKUP(H11,'Cost Input'!$E$7:$E$964,'Cost Input'!$F$7:$F$964,"No staff costs found")</f>
        <v>#N/A</v>
      </c>
      <c r="J11" s="117">
        <f>SUMIFS('Cost Input'!$G$7:$G$964,'Cost Input'!$A$7:$A$964,'Summary - I'!$A$6,'Cost Input'!$E$7:$E$964,H11)</f>
        <v>0</v>
      </c>
      <c r="K11" s="117">
        <f>SUMIFS('Cost Input'!$I$7:$I$964,'Cost Input'!$A$7:$A$964,'Summary - I'!$A$6,'Cost Input'!$E$7:$E$964,'Summary - I'!H11)</f>
        <v>0</v>
      </c>
      <c r="L11" s="118">
        <f t="shared" si="0"/>
        <v>0</v>
      </c>
      <c r="M11" s="1"/>
      <c r="N11" s="1"/>
      <c r="O11" s="1"/>
      <c r="P11" s="1"/>
      <c r="Q11" s="1"/>
      <c r="R11" s="1"/>
      <c r="S11" s="1"/>
      <c r="T11" s="1"/>
      <c r="U11" s="1"/>
      <c r="V11" s="1"/>
      <c r="W11" s="1"/>
      <c r="X11" s="1"/>
      <c r="Y11" s="1"/>
      <c r="Z11" s="1"/>
    </row>
    <row r="12" spans="1:26" ht="14.25" customHeight="1">
      <c r="A12" s="119" t="s">
        <v>74</v>
      </c>
      <c r="B12" s="120">
        <f>Overview!D$84</f>
        <v>0</v>
      </c>
      <c r="C12" s="91">
        <f>Overview!D$86</f>
        <v>0</v>
      </c>
      <c r="D12" s="91">
        <f>Overview!D$88</f>
        <v>0</v>
      </c>
      <c r="E12" s="92"/>
      <c r="F12" s="1"/>
      <c r="G12" s="116">
        <f>_xlfn.XLOOKUP(H12,'Cost Input'!$E$7:$E$964,'Cost Input'!$D$7:$D$964,"No staff profile found")</f>
        <v>0</v>
      </c>
      <c r="H12" s="70"/>
      <c r="I12" s="77" t="e">
        <f>_xlfn.XLOOKUP(H12,'Cost Input'!$E$7:$E$964,'Cost Input'!$F$7:$F$964,"No staff costs found")</f>
        <v>#N/A</v>
      </c>
      <c r="J12" s="117">
        <f>SUMIFS('Cost Input'!$G$7:$G$964,'Cost Input'!$A$7:$A$964,'Summary - I'!$A$6,'Cost Input'!$E$7:$E$964,H12)</f>
        <v>0</v>
      </c>
      <c r="K12" s="117">
        <f>SUMIFS('Cost Input'!$I$7:$I$964,'Cost Input'!$A$7:$A$964,'Summary - I'!$A$6,'Cost Input'!$E$7:$E$964,'Summary - I'!H12)</f>
        <v>0</v>
      </c>
      <c r="L12" s="118">
        <f t="shared" si="0"/>
        <v>0</v>
      </c>
      <c r="M12" s="1"/>
      <c r="N12" s="1"/>
      <c r="O12" s="1"/>
      <c r="P12" s="1"/>
      <c r="Q12" s="1"/>
      <c r="R12" s="1"/>
      <c r="S12" s="1"/>
      <c r="T12" s="1"/>
      <c r="U12" s="1"/>
      <c r="V12" s="1"/>
      <c r="W12" s="1"/>
      <c r="X12" s="1"/>
      <c r="Y12" s="1"/>
      <c r="Z12" s="1"/>
    </row>
    <row r="13" spans="1:26" ht="14.25" customHeight="1">
      <c r="A13" s="119" t="s">
        <v>78</v>
      </c>
      <c r="B13" s="120">
        <f>Overview!D$102</f>
        <v>0</v>
      </c>
      <c r="C13" s="91">
        <f>Overview!D$104</f>
        <v>0</v>
      </c>
      <c r="D13" s="91">
        <f>Overview!D$106</f>
        <v>0</v>
      </c>
      <c r="E13" s="92"/>
      <c r="F13" s="1"/>
      <c r="G13" s="116">
        <f>_xlfn.XLOOKUP(H13,'Cost Input'!$E$7:$E$964,'Cost Input'!$D$7:$D$964,"No staff profile found")</f>
        <v>0</v>
      </c>
      <c r="H13" s="70"/>
      <c r="I13" s="77" t="str">
        <f>_xlfn.XLOOKUP(H13,'Cost Input'!$E$7:$E$964,'Cost Input'!$F$7:$F$964,"No staff costs found")</f>
        <v>No staff costs found</v>
      </c>
      <c r="J13" s="117">
        <f>SUMIFS('Cost Input'!$G$7:$G$964,'Cost Input'!$A$7:$A$964,'Summary - I'!$A$6,'Cost Input'!$E$7:$E$964,H13)</f>
        <v>0</v>
      </c>
      <c r="K13" s="117">
        <f>SUMIFS('Cost Input'!$I$7:$I$964,'Cost Input'!$A$7:$A$964,'Summary - I'!$A$6,'Cost Input'!$E$7:$E$964,'Summary - I'!H13)</f>
        <v>0</v>
      </c>
      <c r="L13" s="118">
        <f t="shared" si="0"/>
        <v>0</v>
      </c>
      <c r="M13" s="1"/>
      <c r="N13" s="1"/>
      <c r="O13" s="1"/>
      <c r="P13" s="1"/>
      <c r="Q13" s="1"/>
      <c r="R13" s="1"/>
      <c r="S13" s="1"/>
      <c r="T13" s="1"/>
      <c r="U13" s="1"/>
      <c r="V13" s="1"/>
      <c r="W13" s="1"/>
      <c r="X13" s="1"/>
      <c r="Y13" s="1"/>
      <c r="Z13" s="1"/>
    </row>
    <row r="14" spans="1:26" ht="14.25" customHeight="1">
      <c r="A14" s="121" t="s">
        <v>117</v>
      </c>
      <c r="B14" s="122">
        <f>Overview!D$121</f>
        <v>0</v>
      </c>
      <c r="C14" s="101">
        <f>Overview!D$122</f>
        <v>0</v>
      </c>
      <c r="D14" s="101">
        <f>Overview!D$123</f>
        <v>0</v>
      </c>
      <c r="E14" s="102"/>
      <c r="F14" s="1"/>
      <c r="G14" s="116">
        <f>_xlfn.XLOOKUP(H14,'Cost Input'!$E$7:$E$964,'Cost Input'!$D$7:$D$964,"No staff profile found")</f>
        <v>0</v>
      </c>
      <c r="H14" s="70"/>
      <c r="I14" s="77" t="e">
        <f>_xlfn.XLOOKUP(H14,'Cost Input'!$E$7:$E$964,'Cost Input'!$F$7:$F$964,"No staff costs found")</f>
        <v>#N/A</v>
      </c>
      <c r="J14" s="117">
        <f>SUMIFS('Cost Input'!$G$7:$G$964,'Cost Input'!$A$7:$A$964,'Summary - I'!$A$6,'Cost Input'!$E$7:$E$964,H14)</f>
        <v>0</v>
      </c>
      <c r="K14" s="117">
        <f>SUMIFS('Cost Input'!$I$7:$I$964,'Cost Input'!$A$7:$A$964,'Summary - I'!$A$6,'Cost Input'!$E$7:$E$964,'Summary - I'!H14)</f>
        <v>0</v>
      </c>
      <c r="L14" s="118">
        <f t="shared" si="0"/>
        <v>0</v>
      </c>
      <c r="M14" s="1"/>
      <c r="N14" s="1"/>
      <c r="O14" s="1"/>
      <c r="P14" s="1"/>
      <c r="Q14" s="1"/>
      <c r="R14" s="1"/>
      <c r="S14" s="1"/>
      <c r="T14" s="1"/>
      <c r="U14" s="1"/>
      <c r="V14" s="1"/>
      <c r="W14" s="1"/>
      <c r="X14" s="1"/>
      <c r="Y14" s="1"/>
      <c r="Z14" s="1"/>
    </row>
    <row r="15" spans="1:26" ht="14.25" customHeight="1">
      <c r="A15" s="1"/>
      <c r="B15" s="1"/>
      <c r="C15" s="1"/>
      <c r="D15" s="1"/>
      <c r="E15" s="1"/>
      <c r="F15" s="1"/>
      <c r="G15" s="116">
        <f>_xlfn.XLOOKUP(H15,'Cost Input'!$E$7:$E$964,'Cost Input'!$D$7:$D$964,"No staff profile found")</f>
        <v>0</v>
      </c>
      <c r="H15" s="70"/>
      <c r="I15" s="77" t="e">
        <f>_xlfn.XLOOKUP(H15,'Cost Input'!$E$7:$E$964,'Cost Input'!$F$7:$F$964,"No staff costs found")</f>
        <v>#N/A</v>
      </c>
      <c r="J15" s="117">
        <f>SUMIFS('Cost Input'!$G$7:$G$964,'Cost Input'!$A$7:$A$964,'Summary - I'!$A$6,'Cost Input'!$E$7:$E$964,H15)</f>
        <v>0</v>
      </c>
      <c r="K15" s="117">
        <f>SUMIFS('Cost Input'!$I$7:$I$964,'Cost Input'!$A$7:$A$964,'Summary - I'!$A$6,'Cost Input'!$E$7:$E$964,'Summary - I'!H15)</f>
        <v>0</v>
      </c>
      <c r="L15" s="118">
        <f t="shared" si="0"/>
        <v>0</v>
      </c>
      <c r="M15" s="1"/>
      <c r="N15" s="1"/>
      <c r="O15" s="1"/>
      <c r="P15" s="1"/>
      <c r="Q15" s="1"/>
      <c r="R15" s="1"/>
      <c r="S15" s="1"/>
      <c r="T15" s="1"/>
      <c r="U15" s="1"/>
      <c r="V15" s="1"/>
      <c r="W15" s="1"/>
      <c r="X15" s="1"/>
      <c r="Y15" s="1"/>
      <c r="Z15" s="1"/>
    </row>
    <row r="16" spans="1:26" ht="14.25" customHeight="1">
      <c r="A16" s="1"/>
      <c r="B16" s="1"/>
      <c r="C16" s="1"/>
      <c r="D16" s="1"/>
      <c r="E16" s="1"/>
      <c r="F16" s="1"/>
      <c r="G16" s="116">
        <f>_xlfn.XLOOKUP(H16,'Cost Input'!$E$7:$E$964,'Cost Input'!$D$7:$D$964,"No staff profile found")</f>
        <v>0</v>
      </c>
      <c r="H16" s="70"/>
      <c r="I16" s="77" t="e">
        <f>_xlfn.XLOOKUP(H16,'Cost Input'!$E$7:$E$964,'Cost Input'!$F$7:$F$964,"No staff costs found")</f>
        <v>#N/A</v>
      </c>
      <c r="J16" s="117">
        <f>SUMIFS('Cost Input'!$G$7:$G$964,'Cost Input'!$A$7:$A$964,'Summary - I'!$A$6,'Cost Input'!$E$7:$E$964,H16)</f>
        <v>0</v>
      </c>
      <c r="K16" s="117">
        <f>SUMIFS('Cost Input'!$I$7:$I$964,'Cost Input'!$A$7:$A$964,'Summary - I'!$A$6,'Cost Input'!$E$7:$E$964,'Summary - I'!H16)</f>
        <v>0</v>
      </c>
      <c r="L16" s="118">
        <f t="shared" si="0"/>
        <v>0</v>
      </c>
      <c r="M16" s="1"/>
      <c r="N16" s="1"/>
      <c r="O16" s="1"/>
      <c r="P16" s="1"/>
      <c r="Q16" s="1"/>
      <c r="R16" s="1"/>
      <c r="S16" s="1"/>
      <c r="T16" s="1"/>
      <c r="U16" s="1"/>
      <c r="V16" s="1"/>
      <c r="W16" s="1"/>
      <c r="X16" s="1"/>
      <c r="Y16" s="1"/>
      <c r="Z16" s="1"/>
    </row>
    <row r="17" spans="1:26" ht="14.25" customHeight="1">
      <c r="A17" s="1"/>
      <c r="B17" s="1"/>
      <c r="C17" s="1"/>
      <c r="D17" s="1"/>
      <c r="E17" s="1"/>
      <c r="F17" s="1"/>
      <c r="G17" s="116">
        <f>_xlfn.XLOOKUP(H17,'Cost Input'!$E$7:$E$964,'Cost Input'!$D$7:$D$964,"No staff profile found")</f>
        <v>0</v>
      </c>
      <c r="H17" s="123"/>
      <c r="I17" s="77" t="e">
        <f>_xlfn.XLOOKUP(H17,'Cost Input'!$E$7:$E$964,'Cost Input'!$F$7:$F$964,"No staff costs found")</f>
        <v>#N/A</v>
      </c>
      <c r="J17" s="124">
        <f>SUMIFS('Cost Input'!$G$7:$G$964,'Cost Input'!$A$7:$A$964,'Summary - I'!$A$6,'Cost Input'!$E$7:$E$964,H17)</f>
        <v>0</v>
      </c>
      <c r="K17" s="124">
        <f>SUMIFS('Cost Input'!$I$7:$I$964,'Cost Input'!$A$7:$A$964,'Summary - I'!$A$6,'Cost Input'!$E$7:$E$964,'Summary - I'!H17)</f>
        <v>0</v>
      </c>
      <c r="L17" s="125">
        <f t="shared" si="0"/>
        <v>0</v>
      </c>
      <c r="M17" s="1"/>
      <c r="N17" s="1"/>
      <c r="O17" s="1"/>
      <c r="P17" s="1"/>
      <c r="Q17" s="1"/>
      <c r="R17" s="1"/>
      <c r="S17" s="1"/>
      <c r="T17" s="1"/>
      <c r="U17" s="1"/>
      <c r="V17" s="1"/>
      <c r="W17" s="1"/>
      <c r="X17" s="1"/>
      <c r="Y17" s="1"/>
      <c r="Z17" s="1"/>
    </row>
    <row r="18" spans="1:26"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229" t="str">
        <f>'Definition Categories'!$A7</f>
        <v>P2 -</v>
      </c>
      <c r="B19" s="170"/>
      <c r="C19" s="170"/>
      <c r="D19" s="170"/>
      <c r="E19" s="170"/>
      <c r="F19" s="170"/>
      <c r="G19" s="170"/>
      <c r="H19" s="170"/>
      <c r="I19" s="170"/>
      <c r="J19" s="170"/>
      <c r="K19" s="170"/>
      <c r="L19" s="171"/>
      <c r="M19" s="1"/>
      <c r="N19" s="1"/>
      <c r="O19" s="1"/>
      <c r="P19" s="1"/>
      <c r="Q19" s="1"/>
      <c r="R19" s="1"/>
      <c r="S19" s="1"/>
      <c r="T19" s="1"/>
      <c r="U19" s="1"/>
      <c r="V19" s="1"/>
      <c r="W19" s="1"/>
      <c r="X19" s="1"/>
      <c r="Y19" s="1"/>
      <c r="Z19" s="1"/>
    </row>
    <row r="20" spans="1:26" ht="14.25" customHeight="1">
      <c r="B20" s="110" t="s">
        <v>128</v>
      </c>
      <c r="C20" s="111" t="s">
        <v>115</v>
      </c>
      <c r="D20" s="111" t="s">
        <v>117</v>
      </c>
      <c r="E20" s="112" t="s">
        <v>129</v>
      </c>
      <c r="F20" s="126"/>
      <c r="G20" s="110" t="s">
        <v>96</v>
      </c>
      <c r="H20" s="111"/>
      <c r="I20" s="111" t="s">
        <v>131</v>
      </c>
      <c r="J20" s="111" t="s">
        <v>132</v>
      </c>
      <c r="K20" s="111" t="s">
        <v>133</v>
      </c>
      <c r="L20" s="112" t="s">
        <v>134</v>
      </c>
      <c r="M20" s="1"/>
      <c r="N20" s="1"/>
      <c r="O20" s="1"/>
      <c r="P20" s="1"/>
      <c r="Q20" s="1"/>
      <c r="R20" s="1"/>
      <c r="S20" s="1"/>
      <c r="T20" s="1"/>
      <c r="U20" s="1"/>
      <c r="V20" s="1"/>
      <c r="W20" s="1"/>
      <c r="X20" s="1"/>
      <c r="Y20" s="1"/>
      <c r="Z20" s="1"/>
    </row>
    <row r="21" spans="1:26" ht="14.25" customHeight="1">
      <c r="A21" s="114" t="s">
        <v>66</v>
      </c>
      <c r="B21" s="115">
        <f>Overview!E$18</f>
        <v>0</v>
      </c>
      <c r="C21" s="98">
        <f>Overview!E$20</f>
        <v>0</v>
      </c>
      <c r="D21" s="98">
        <f>Overview!E$22</f>
        <v>0</v>
      </c>
      <c r="E21" s="99"/>
      <c r="F21" s="1"/>
      <c r="G21" s="116" t="str">
        <f>_xlfn.XLOOKUP(H21,'Cost Input'!$E$7:$E$964,'Cost Input'!$D$7:$D$964,"No staff profile found")</f>
        <v>No staff profile found</v>
      </c>
      <c r="H21" s="76" t="str" cm="1">
        <f t="array" ref="H21">_xlfn.UNIQUE(_xlfn._xlws.SORT(_xlfn._xlws.FILTER('Cost Input'!$E$7:$E$964,('Cost Input'!$B$7:$B$964="Staff")*('Cost Input'!$A$7:$A$964=$A$19),"No Staff costs"),1,-1))</f>
        <v>No Staff costs</v>
      </c>
      <c r="I21" s="77" t="str">
        <f>_xlfn.XLOOKUP(H21,'Cost Input'!$E$7:$E$964,'Cost Input'!$F$7:$F$964,"No staff costs found")</f>
        <v>No staff costs found</v>
      </c>
      <c r="J21" s="117">
        <f>SUMIFS('Cost Input'!$G$7:$G$964,'Cost Input'!$A$7:$A$964,'Summary - I'!$A$19,'Cost Input'!$E$7:$E$964,H21)</f>
        <v>0</v>
      </c>
      <c r="K21" s="117">
        <f>SUMIFS('Cost Input'!$I$7:$I$964,'Cost Input'!$A$7:$A$964,'Summary - I'!$A$19,'Cost Input'!$E$7:$E$964,'Summary - I'!H21)</f>
        <v>0</v>
      </c>
      <c r="L21" s="118">
        <f t="shared" ref="L21:L30" si="1">J21+K21</f>
        <v>0</v>
      </c>
      <c r="M21" s="1"/>
      <c r="N21" s="1"/>
      <c r="O21" s="1"/>
      <c r="P21" s="1"/>
      <c r="Q21" s="1"/>
      <c r="R21" s="1"/>
      <c r="S21" s="1"/>
      <c r="T21" s="1"/>
      <c r="U21" s="1"/>
      <c r="V21" s="1"/>
      <c r="W21" s="1"/>
      <c r="X21" s="1"/>
      <c r="Y21" s="1"/>
      <c r="Z21" s="1"/>
    </row>
    <row r="22" spans="1:26" ht="14.25" customHeight="1">
      <c r="A22" s="119" t="s">
        <v>122</v>
      </c>
      <c r="B22" s="120">
        <f>Overview!E$36</f>
        <v>0</v>
      </c>
      <c r="C22" s="91">
        <f>Overview!E$37</f>
        <v>0</v>
      </c>
      <c r="D22" s="91">
        <f>Overview!E$38</f>
        <v>0</v>
      </c>
      <c r="E22" s="92"/>
      <c r="F22" s="1"/>
      <c r="G22" s="116">
        <f>_xlfn.XLOOKUP(H22,'Cost Input'!$E$7:$E$964,'Cost Input'!$D$7:$D$964,"No staff profile found")</f>
        <v>0</v>
      </c>
      <c r="H22" s="70"/>
      <c r="I22" s="77" t="str">
        <f>_xlfn.XLOOKUP(H22,'Cost Input'!$E$7:$E$964,'Cost Input'!$F$7:$F$964,"No staff costs found")</f>
        <v>No staff costs found</v>
      </c>
      <c r="J22" s="117">
        <f>SUMIFS('Cost Input'!$G$7:$G$964,'Cost Input'!$A$7:$A$964,'Summary - I'!$A$19,'Cost Input'!$E$7:$E$964,H22)</f>
        <v>0</v>
      </c>
      <c r="K22" s="117">
        <f>SUMIFS('Cost Input'!$I$7:$I$964,'Cost Input'!$A$7:$A$964,'Summary - I'!$A$19,'Cost Input'!$E$7:$E$964,'Summary - I'!H22)</f>
        <v>0</v>
      </c>
      <c r="L22" s="118">
        <f t="shared" si="1"/>
        <v>0</v>
      </c>
      <c r="M22" s="1"/>
      <c r="N22" s="1"/>
      <c r="O22" s="1"/>
      <c r="P22" s="1"/>
      <c r="Q22" s="1"/>
      <c r="R22" s="1"/>
      <c r="S22" s="1"/>
      <c r="T22" s="1"/>
      <c r="U22" s="1"/>
      <c r="V22" s="1"/>
      <c r="W22" s="1"/>
      <c r="X22" s="1"/>
      <c r="Y22" s="1"/>
      <c r="Z22" s="1"/>
    </row>
    <row r="23" spans="1:26" ht="14.25" customHeight="1">
      <c r="A23" s="119" t="s">
        <v>135</v>
      </c>
      <c r="B23" s="120">
        <f>Overview!E$51</f>
        <v>0</v>
      </c>
      <c r="C23" s="91">
        <f>Overview!E$53</f>
        <v>0</v>
      </c>
      <c r="D23" s="91">
        <f>Overview!E$55</f>
        <v>0</v>
      </c>
      <c r="E23" s="92"/>
      <c r="F23" s="1"/>
      <c r="G23" s="116">
        <f>_xlfn.XLOOKUP(H23,'Cost Input'!$E$7:$E$964,'Cost Input'!$D$7:$D$964,"No staff profile found")</f>
        <v>0</v>
      </c>
      <c r="H23" s="70"/>
      <c r="I23" s="77" t="e">
        <f>_xlfn.XLOOKUP(H23,'Cost Input'!$E$7:$E$964,'Cost Input'!$F$7:$F$964,"No staff costs found")</f>
        <v>#N/A</v>
      </c>
      <c r="J23" s="117">
        <f>SUMIFS('Cost Input'!$G$7:$G$964,'Cost Input'!$A$7:$A$964,'Summary - I'!$A$19,'Cost Input'!$E$7:$E$964,H23)</f>
        <v>0</v>
      </c>
      <c r="K23" s="117">
        <f>SUMIFS('Cost Input'!$I$7:$I$964,'Cost Input'!$A$7:$A$964,'Summary - I'!$A$19,'Cost Input'!$E$7:$E$964,'Summary - I'!H23)</f>
        <v>0</v>
      </c>
      <c r="L23" s="118">
        <f t="shared" si="1"/>
        <v>0</v>
      </c>
      <c r="M23" s="1"/>
      <c r="N23" s="1"/>
      <c r="O23" s="1"/>
      <c r="P23" s="1"/>
      <c r="Q23" s="1"/>
      <c r="R23" s="1"/>
      <c r="S23" s="1"/>
      <c r="T23" s="1"/>
      <c r="U23" s="1"/>
      <c r="V23" s="1"/>
      <c r="W23" s="1"/>
      <c r="X23" s="1"/>
      <c r="Y23" s="1"/>
      <c r="Z23" s="1"/>
    </row>
    <row r="24" spans="1:26" ht="14.25" customHeight="1">
      <c r="A24" s="119" t="s">
        <v>123</v>
      </c>
      <c r="B24" s="120">
        <f>Overview!E$69</f>
        <v>0</v>
      </c>
      <c r="C24" s="91">
        <f>Overview!E$70</f>
        <v>0</v>
      </c>
      <c r="D24" s="91">
        <f>Overview!E$71</f>
        <v>0</v>
      </c>
      <c r="E24" s="92"/>
      <c r="F24" s="1"/>
      <c r="G24" s="116">
        <f>_xlfn.XLOOKUP(H24,'Cost Input'!$E$7:$E$964,'Cost Input'!$D$7:$D$964,"No staff profile found")</f>
        <v>0</v>
      </c>
      <c r="H24" s="70"/>
      <c r="I24" s="77" t="e">
        <f>_xlfn.XLOOKUP(H24,'Cost Input'!$E$7:$E$964,'Cost Input'!$F$7:$F$964,"No staff costs found")</f>
        <v>#N/A</v>
      </c>
      <c r="J24" s="117">
        <f>SUMIFS('Cost Input'!$G$7:$G$964,'Cost Input'!$A$7:$A$964,'Summary - I'!$A$19,'Cost Input'!$E$7:$E$964,H24)</f>
        <v>0</v>
      </c>
      <c r="K24" s="117">
        <f>SUMIFS('Cost Input'!$I$7:$I$964,'Cost Input'!$A$7:$A$964,'Summary - I'!$A$19,'Cost Input'!$E$7:$E$964,'Summary - I'!H24)</f>
        <v>0</v>
      </c>
      <c r="L24" s="118">
        <f t="shared" si="1"/>
        <v>0</v>
      </c>
      <c r="M24" s="1"/>
      <c r="N24" s="1"/>
      <c r="O24" s="1"/>
      <c r="P24" s="1"/>
      <c r="Q24" s="1"/>
      <c r="R24" s="1"/>
      <c r="S24" s="1"/>
      <c r="T24" s="1"/>
      <c r="U24" s="1"/>
      <c r="V24" s="1"/>
      <c r="W24" s="1"/>
      <c r="X24" s="1"/>
      <c r="Y24" s="1"/>
      <c r="Z24" s="1"/>
    </row>
    <row r="25" spans="1:26" ht="14.25" customHeight="1">
      <c r="A25" s="119" t="s">
        <v>74</v>
      </c>
      <c r="B25" s="120">
        <f>Overview!E$84</f>
        <v>0</v>
      </c>
      <c r="C25" s="91">
        <f>Overview!E$86</f>
        <v>0</v>
      </c>
      <c r="D25" s="91">
        <f>Overview!E$88</f>
        <v>0</v>
      </c>
      <c r="E25" s="92"/>
      <c r="F25" s="1"/>
      <c r="G25" s="116">
        <f>_xlfn.XLOOKUP(H25,'Cost Input'!$E$7:$E$964,'Cost Input'!$D$7:$D$964,"No staff profile found")</f>
        <v>0</v>
      </c>
      <c r="H25" s="70"/>
      <c r="I25" s="77" t="str">
        <f>_xlfn.XLOOKUP(H25,'Cost Input'!$E$7:$E$964,'Cost Input'!$F$7:$F$964,"No staff costs found")</f>
        <v>No staff costs found</v>
      </c>
      <c r="J25" s="117">
        <f>SUMIFS('Cost Input'!$G$7:$G$964,'Cost Input'!$A$7:$A$964,'Summary - I'!$A$19,'Cost Input'!$E$7:$E$964,H25)</f>
        <v>0</v>
      </c>
      <c r="K25" s="117">
        <f>SUMIFS('Cost Input'!$I$7:$I$964,'Cost Input'!$A$7:$A$964,'Summary - I'!$A$19,'Cost Input'!$E$7:$E$964,'Summary - I'!H25)</f>
        <v>0</v>
      </c>
      <c r="L25" s="118">
        <f t="shared" si="1"/>
        <v>0</v>
      </c>
      <c r="M25" s="1"/>
      <c r="N25" s="1"/>
      <c r="O25" s="1"/>
      <c r="P25" s="1"/>
      <c r="Q25" s="1"/>
      <c r="R25" s="1"/>
      <c r="S25" s="1"/>
      <c r="T25" s="1"/>
      <c r="U25" s="1"/>
      <c r="V25" s="1"/>
      <c r="W25" s="1"/>
      <c r="X25" s="1"/>
      <c r="Y25" s="1"/>
      <c r="Z25" s="1"/>
    </row>
    <row r="26" spans="1:26" ht="14.25" customHeight="1">
      <c r="A26" s="119" t="s">
        <v>78</v>
      </c>
      <c r="B26" s="120">
        <f>Overview!E$102</f>
        <v>0</v>
      </c>
      <c r="C26" s="91">
        <f>Overview!E$104</f>
        <v>0</v>
      </c>
      <c r="D26" s="91">
        <f>Overview!E$106</f>
        <v>0</v>
      </c>
      <c r="E26" s="92"/>
      <c r="F26" s="1"/>
      <c r="G26" s="116">
        <f>_xlfn.XLOOKUP(H26,'Cost Input'!$E$7:$E$964,'Cost Input'!$D$7:$D$964,"No staff profile found")</f>
        <v>0</v>
      </c>
      <c r="H26" s="70"/>
      <c r="I26" s="77" t="str">
        <f>_xlfn.XLOOKUP(H26,'Cost Input'!$E$7:$E$964,'Cost Input'!$F$7:$F$964,"No staff costs found")</f>
        <v>No staff costs found</v>
      </c>
      <c r="J26" s="117">
        <f>SUMIFS('Cost Input'!$G$7:$G$964,'Cost Input'!$A$7:$A$964,'Summary - I'!$A$19,'Cost Input'!$E$7:$E$964,H26)</f>
        <v>0</v>
      </c>
      <c r="K26" s="117">
        <f>SUMIFS('Cost Input'!$I$7:$I$964,'Cost Input'!$A$7:$A$964,'Summary - I'!$A$19,'Cost Input'!$E$7:$E$964,'Summary - I'!H26)</f>
        <v>0</v>
      </c>
      <c r="L26" s="118">
        <f t="shared" si="1"/>
        <v>0</v>
      </c>
      <c r="M26" s="1"/>
      <c r="N26" s="1"/>
      <c r="O26" s="1"/>
      <c r="P26" s="1"/>
      <c r="Q26" s="1"/>
      <c r="R26" s="1"/>
      <c r="S26" s="1"/>
      <c r="T26" s="1"/>
      <c r="U26" s="1"/>
      <c r="V26" s="1"/>
      <c r="W26" s="1"/>
      <c r="X26" s="1"/>
      <c r="Y26" s="1"/>
      <c r="Z26" s="1"/>
    </row>
    <row r="27" spans="1:26" ht="14.25" customHeight="1">
      <c r="A27" s="121" t="s">
        <v>117</v>
      </c>
      <c r="B27" s="122">
        <f>Overview!E$121</f>
        <v>0</v>
      </c>
      <c r="C27" s="101">
        <f>Overview!E$122</f>
        <v>0</v>
      </c>
      <c r="D27" s="101">
        <f>Overview!E$123</f>
        <v>0</v>
      </c>
      <c r="E27" s="102"/>
      <c r="F27" s="1"/>
      <c r="G27" s="116">
        <f>_xlfn.XLOOKUP(H27,'Cost Input'!$E$7:$E$964,'Cost Input'!$D$7:$D$964,"No staff profile found")</f>
        <v>0</v>
      </c>
      <c r="H27" s="70"/>
      <c r="I27" s="77" t="e">
        <f>_xlfn.XLOOKUP(H27,'Cost Input'!$E$7:$E$964,'Cost Input'!$F$7:$F$964,"No staff costs found")</f>
        <v>#N/A</v>
      </c>
      <c r="J27" s="117">
        <f>SUMIFS('Cost Input'!$G$7:$G$964,'Cost Input'!$A$7:$A$964,'Summary - I'!$A$19,'Cost Input'!$E$7:$E$964,H27)</f>
        <v>0</v>
      </c>
      <c r="K27" s="117">
        <f>SUMIFS('Cost Input'!$I$7:$I$964,'Cost Input'!$A$7:$A$964,'Summary - I'!$A$19,'Cost Input'!$E$7:$E$964,'Summary - I'!H27)</f>
        <v>0</v>
      </c>
      <c r="L27" s="118">
        <f t="shared" si="1"/>
        <v>0</v>
      </c>
      <c r="M27" s="1"/>
      <c r="N27" s="1"/>
      <c r="O27" s="1"/>
      <c r="P27" s="1"/>
      <c r="Q27" s="1"/>
      <c r="R27" s="1"/>
      <c r="S27" s="1"/>
      <c r="T27" s="1"/>
      <c r="U27" s="1"/>
      <c r="V27" s="1"/>
      <c r="W27" s="1"/>
      <c r="X27" s="1"/>
      <c r="Y27" s="1"/>
      <c r="Z27" s="1"/>
    </row>
    <row r="28" spans="1:26" ht="14.25" customHeight="1">
      <c r="A28" s="1"/>
      <c r="B28" s="1"/>
      <c r="C28" s="1"/>
      <c r="D28" s="1"/>
      <c r="E28" s="1"/>
      <c r="F28" s="1"/>
      <c r="G28" s="116">
        <f>_xlfn.XLOOKUP(H28,'Cost Input'!$E$7:$E$964,'Cost Input'!$D$7:$D$964,"No staff profile found")</f>
        <v>0</v>
      </c>
      <c r="H28" s="70"/>
      <c r="I28" s="77" t="e">
        <f>_xlfn.XLOOKUP(H28,'Cost Input'!$E$7:$E$964,'Cost Input'!$F$7:$F$964,"No staff costs found")</f>
        <v>#N/A</v>
      </c>
      <c r="J28" s="117">
        <f>SUMIFS('Cost Input'!$G$7:$G$964,'Cost Input'!$A$7:$A$964,'Summary - I'!$A$19,'Cost Input'!$E$7:$E$964,H28)</f>
        <v>0</v>
      </c>
      <c r="K28" s="117">
        <f>SUMIFS('Cost Input'!$I$7:$I$964,'Cost Input'!$A$7:$A$964,'Summary - I'!$A$19,'Cost Input'!$E$7:$E$964,'Summary - I'!H28)</f>
        <v>0</v>
      </c>
      <c r="L28" s="118">
        <f t="shared" si="1"/>
        <v>0</v>
      </c>
      <c r="M28" s="1"/>
      <c r="N28" s="1"/>
      <c r="O28" s="1"/>
      <c r="P28" s="1"/>
      <c r="Q28" s="1"/>
      <c r="R28" s="1"/>
      <c r="S28" s="1"/>
      <c r="T28" s="1"/>
      <c r="U28" s="1"/>
      <c r="V28" s="1"/>
      <c r="W28" s="1"/>
      <c r="X28" s="1"/>
      <c r="Y28" s="1"/>
      <c r="Z28" s="1"/>
    </row>
    <row r="29" spans="1:26" ht="14.25" customHeight="1">
      <c r="A29" s="1"/>
      <c r="B29" s="1"/>
      <c r="C29" s="1"/>
      <c r="D29" s="1"/>
      <c r="E29" s="1"/>
      <c r="F29" s="1"/>
      <c r="G29" s="116">
        <f>_xlfn.XLOOKUP(H29,'Cost Input'!$E$7:$E$964,'Cost Input'!$D$7:$D$964,"No staff profile found")</f>
        <v>0</v>
      </c>
      <c r="H29" s="70"/>
      <c r="I29" s="77" t="e">
        <f>_xlfn.XLOOKUP(H29,'Cost Input'!$E$7:$E$964,'Cost Input'!$F$7:$F$964,"No staff costs found")</f>
        <v>#N/A</v>
      </c>
      <c r="J29" s="117">
        <f>SUMIFS('Cost Input'!$G$7:$G$964,'Cost Input'!$A$7:$A$964,'Summary - I'!$A$19,'Cost Input'!$E$7:$E$964,H29)</f>
        <v>0</v>
      </c>
      <c r="K29" s="117">
        <f>SUMIFS('Cost Input'!$I$7:$I$964,'Cost Input'!$A$7:$A$964,'Summary - I'!$A$19,'Cost Input'!$E$7:$E$964,'Summary - I'!H29)</f>
        <v>0</v>
      </c>
      <c r="L29" s="118">
        <f t="shared" si="1"/>
        <v>0</v>
      </c>
      <c r="M29" s="1"/>
      <c r="N29" s="1"/>
      <c r="O29" s="1"/>
      <c r="P29" s="1"/>
      <c r="Q29" s="1"/>
      <c r="R29" s="1"/>
      <c r="S29" s="1"/>
      <c r="T29" s="1"/>
      <c r="U29" s="1"/>
      <c r="V29" s="1"/>
      <c r="W29" s="1"/>
      <c r="X29" s="1"/>
      <c r="Y29" s="1"/>
      <c r="Z29" s="1"/>
    </row>
    <row r="30" spans="1:26" ht="14.25" customHeight="1">
      <c r="A30" s="1"/>
      <c r="B30" s="1"/>
      <c r="C30" s="1"/>
      <c r="D30" s="1"/>
      <c r="E30" s="1"/>
      <c r="F30" s="1"/>
      <c r="G30" s="116">
        <f>_xlfn.XLOOKUP(H30,'Cost Input'!$E$7:$E$964,'Cost Input'!$D$7:$D$964,"No staff profile found")</f>
        <v>0</v>
      </c>
      <c r="H30" s="123"/>
      <c r="I30" s="77" t="e">
        <f>_xlfn.XLOOKUP(H30,'Cost Input'!$E$7:$E$964,'Cost Input'!$F$7:$F$964,"No staff costs found")</f>
        <v>#N/A</v>
      </c>
      <c r="J30" s="124">
        <f>SUMIFS('Cost Input'!$G$7:$G$964,'Cost Input'!$A$7:$A$964,'Summary - I'!$A$19,'Cost Input'!$E$7:$E$964,H30)</f>
        <v>0</v>
      </c>
      <c r="K30" s="124">
        <f>SUMIFS('Cost Input'!$I$7:$I$964,'Cost Input'!$A$7:$A$964,'Summary - I'!$A$19,'Cost Input'!$E$7:$E$964,'Summary - I'!H30)</f>
        <v>0</v>
      </c>
      <c r="L30" s="125">
        <f t="shared" si="1"/>
        <v>0</v>
      </c>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229" t="str">
        <f>'Definition Categories'!$A8</f>
        <v>P3 -</v>
      </c>
      <c r="B32" s="170"/>
      <c r="C32" s="170"/>
      <c r="D32" s="170"/>
      <c r="E32" s="170"/>
      <c r="F32" s="170"/>
      <c r="G32" s="170"/>
      <c r="H32" s="170"/>
      <c r="I32" s="170"/>
      <c r="J32" s="170"/>
      <c r="K32" s="170"/>
      <c r="L32" s="171"/>
      <c r="M32" s="1"/>
      <c r="N32" s="1"/>
      <c r="O32" s="1"/>
      <c r="P32" s="1"/>
      <c r="Q32" s="1"/>
      <c r="R32" s="1"/>
      <c r="S32" s="1"/>
      <c r="T32" s="1"/>
      <c r="U32" s="1"/>
      <c r="V32" s="1"/>
      <c r="W32" s="1"/>
      <c r="X32" s="1"/>
      <c r="Y32" s="1"/>
      <c r="Z32" s="1"/>
    </row>
    <row r="33" spans="1:26" ht="14.25" customHeight="1">
      <c r="B33" s="110" t="s">
        <v>128</v>
      </c>
      <c r="C33" s="111" t="s">
        <v>115</v>
      </c>
      <c r="D33" s="111" t="s">
        <v>117</v>
      </c>
      <c r="E33" s="112" t="s">
        <v>129</v>
      </c>
      <c r="F33" s="126"/>
      <c r="G33" s="110" t="s">
        <v>96</v>
      </c>
      <c r="H33" s="111"/>
      <c r="I33" s="111" t="s">
        <v>131</v>
      </c>
      <c r="J33" s="111" t="s">
        <v>132</v>
      </c>
      <c r="K33" s="111" t="s">
        <v>133</v>
      </c>
      <c r="L33" s="112" t="s">
        <v>134</v>
      </c>
      <c r="M33" s="1"/>
      <c r="N33" s="1"/>
      <c r="O33" s="1"/>
      <c r="P33" s="1"/>
      <c r="Q33" s="1"/>
      <c r="R33" s="1"/>
      <c r="S33" s="1"/>
      <c r="T33" s="1"/>
      <c r="U33" s="1"/>
      <c r="V33" s="1"/>
      <c r="W33" s="1"/>
      <c r="X33" s="1"/>
      <c r="Y33" s="1"/>
      <c r="Z33" s="1"/>
    </row>
    <row r="34" spans="1:26" ht="14.25" customHeight="1">
      <c r="A34" s="114" t="s">
        <v>66</v>
      </c>
      <c r="B34" s="115">
        <f>Overview!F$18</f>
        <v>0</v>
      </c>
      <c r="C34" s="98">
        <f>Overview!F$20</f>
        <v>0</v>
      </c>
      <c r="D34" s="98">
        <f>Overview!F$22</f>
        <v>0</v>
      </c>
      <c r="E34" s="99"/>
      <c r="F34" s="1"/>
      <c r="G34" s="116" t="str">
        <f>_xlfn.XLOOKUP(H34,'Cost Input'!$E$7:$E$964,'Cost Input'!$D$7:$D$964,"No staff profile found")</f>
        <v>No staff profile found</v>
      </c>
      <c r="H34" s="76" t="str" cm="1">
        <f t="array" ref="H34">_xlfn.UNIQUE(_xlfn._xlws.SORT(_xlfn._xlws.FILTER('Cost Input'!$E$7:$E$964,('Cost Input'!$B$7:$B$964="Staff")*('Cost Input'!$A$7:$A$964=$A$32),"No Staff costs"),1,-1))</f>
        <v>No Staff costs</v>
      </c>
      <c r="I34" s="77" t="str">
        <f>_xlfn.XLOOKUP(H34,'Cost Input'!$E$7:$E$964,'Cost Input'!$F$7:$F$964,"No staff costs found")</f>
        <v>No staff costs found</v>
      </c>
      <c r="J34" s="117">
        <f>SUMIFS('Cost Input'!$G$7:$G$964,'Cost Input'!$A$7:$A$964,'Summary - I'!$A$32,'Cost Input'!$E$7:$E$964,H34)</f>
        <v>0</v>
      </c>
      <c r="K34" s="117">
        <f>SUMIFS('Cost Input'!$I$7:$I$964,'Cost Input'!$A$7:$A$964,'Summary - I'!$A$32,'Cost Input'!$E$7:$E$964,'Summary - I'!H34)</f>
        <v>0</v>
      </c>
      <c r="L34" s="118">
        <f t="shared" ref="L34:L43" si="2">J34+K34</f>
        <v>0</v>
      </c>
      <c r="M34" s="1"/>
      <c r="N34" s="1"/>
      <c r="O34" s="1"/>
      <c r="P34" s="1"/>
      <c r="Q34" s="1"/>
      <c r="R34" s="1"/>
      <c r="S34" s="1"/>
      <c r="T34" s="1"/>
      <c r="U34" s="1"/>
      <c r="V34" s="1"/>
      <c r="W34" s="1"/>
      <c r="X34" s="1"/>
      <c r="Y34" s="1"/>
      <c r="Z34" s="1"/>
    </row>
    <row r="35" spans="1:26" ht="14.25" customHeight="1">
      <c r="A35" s="119" t="s">
        <v>122</v>
      </c>
      <c r="B35" s="120">
        <f>Overview!F$36</f>
        <v>0</v>
      </c>
      <c r="C35" s="91">
        <f>Overview!F$37</f>
        <v>0</v>
      </c>
      <c r="D35" s="91">
        <f>Overview!F$38</f>
        <v>0</v>
      </c>
      <c r="E35" s="92"/>
      <c r="F35" s="1"/>
      <c r="G35" s="116">
        <f>_xlfn.XLOOKUP(H35,'Cost Input'!$E$7:$E$964,'Cost Input'!$D$7:$D$964,"No staff profile found")</f>
        <v>0</v>
      </c>
      <c r="H35" s="70"/>
      <c r="I35" s="77" t="str">
        <f>_xlfn.XLOOKUP(H35,'Cost Input'!$E$7:$E$964,'Cost Input'!$F$7:$F$964,"No staff costs found")</f>
        <v>No staff costs found</v>
      </c>
      <c r="J35" s="117">
        <f>SUMIFS('Cost Input'!$G$7:$G$964,'Cost Input'!$A$7:$A$964,'Summary - I'!$A$32,'Cost Input'!$E$7:$E$964,H35)</f>
        <v>0</v>
      </c>
      <c r="K35" s="117">
        <f>SUMIFS('Cost Input'!$I$7:$I$964,'Cost Input'!$A$7:$A$964,'Summary - I'!$A$32,'Cost Input'!$E$7:$E$964,'Summary - I'!H35)</f>
        <v>0</v>
      </c>
      <c r="L35" s="118">
        <f t="shared" si="2"/>
        <v>0</v>
      </c>
      <c r="M35" s="1"/>
      <c r="N35" s="1"/>
      <c r="O35" s="1"/>
      <c r="P35" s="1"/>
      <c r="Q35" s="1"/>
      <c r="R35" s="1"/>
      <c r="S35" s="1"/>
      <c r="T35" s="1"/>
      <c r="U35" s="1"/>
      <c r="V35" s="1"/>
      <c r="W35" s="1"/>
      <c r="X35" s="1"/>
      <c r="Y35" s="1"/>
      <c r="Z35" s="1"/>
    </row>
    <row r="36" spans="1:26" ht="14.25" customHeight="1">
      <c r="A36" s="119" t="s">
        <v>135</v>
      </c>
      <c r="B36" s="120">
        <f>Overview!F$51</f>
        <v>0</v>
      </c>
      <c r="C36" s="91">
        <f>Overview!F$53</f>
        <v>0</v>
      </c>
      <c r="D36" s="91">
        <f>Overview!F$55</f>
        <v>0</v>
      </c>
      <c r="E36" s="92"/>
      <c r="F36" s="1"/>
      <c r="G36" s="116">
        <f>_xlfn.XLOOKUP(H36,'Cost Input'!$E$7:$E$964,'Cost Input'!$D$7:$D$964,"No staff profile found")</f>
        <v>0</v>
      </c>
      <c r="H36" s="70"/>
      <c r="I36" s="77" t="str">
        <f>_xlfn.XLOOKUP(H36,'Cost Input'!$E$7:$E$964,'Cost Input'!$F$7:$F$964,"No staff costs found")</f>
        <v>No staff costs found</v>
      </c>
      <c r="J36" s="117">
        <f>SUMIFS('Cost Input'!$G$7:$G$964,'Cost Input'!$A$7:$A$964,'Summary - I'!$A$32,'Cost Input'!$E$7:$E$964,H36)</f>
        <v>0</v>
      </c>
      <c r="K36" s="117">
        <f>SUMIFS('Cost Input'!$I$7:$I$964,'Cost Input'!$A$7:$A$964,'Summary - I'!$A$32,'Cost Input'!$E$7:$E$964,'Summary - I'!H36)</f>
        <v>0</v>
      </c>
      <c r="L36" s="118">
        <f t="shared" si="2"/>
        <v>0</v>
      </c>
      <c r="M36" s="1"/>
      <c r="N36" s="1"/>
      <c r="O36" s="1"/>
      <c r="P36" s="1"/>
      <c r="Q36" s="1"/>
      <c r="R36" s="1"/>
      <c r="S36" s="1"/>
      <c r="T36" s="1"/>
      <c r="U36" s="1"/>
      <c r="V36" s="1"/>
      <c r="W36" s="1"/>
      <c r="X36" s="1"/>
      <c r="Y36" s="1"/>
      <c r="Z36" s="1"/>
    </row>
    <row r="37" spans="1:26" ht="14.25" customHeight="1">
      <c r="A37" s="119" t="s">
        <v>123</v>
      </c>
      <c r="B37" s="120">
        <f>Overview!F$69</f>
        <v>0</v>
      </c>
      <c r="C37" s="91">
        <f>Overview!F$70</f>
        <v>0</v>
      </c>
      <c r="D37" s="91">
        <f>Overview!F$71</f>
        <v>0</v>
      </c>
      <c r="E37" s="92"/>
      <c r="F37" s="1"/>
      <c r="G37" s="116">
        <f>_xlfn.XLOOKUP(H37,'Cost Input'!$E$7:$E$964,'Cost Input'!$D$7:$D$964,"No staff profile found")</f>
        <v>0</v>
      </c>
      <c r="H37" s="70"/>
      <c r="I37" s="77" t="e">
        <f>_xlfn.XLOOKUP(H37,'Cost Input'!$E$7:$E$964,'Cost Input'!$F$7:$F$964,"No staff costs found")</f>
        <v>#N/A</v>
      </c>
      <c r="J37" s="117">
        <f>SUMIFS('Cost Input'!$G$7:$G$964,'Cost Input'!$A$7:$A$964,'Summary - I'!$A$32,'Cost Input'!$E$7:$E$964,H37)</f>
        <v>0</v>
      </c>
      <c r="K37" s="117">
        <f>SUMIFS('Cost Input'!$I$7:$I$964,'Cost Input'!$A$7:$A$964,'Summary - I'!$A$32,'Cost Input'!$E$7:$E$964,'Summary - I'!H37)</f>
        <v>0</v>
      </c>
      <c r="L37" s="118">
        <f t="shared" si="2"/>
        <v>0</v>
      </c>
      <c r="M37" s="1"/>
      <c r="N37" s="1"/>
      <c r="O37" s="1"/>
      <c r="P37" s="1"/>
      <c r="Q37" s="1"/>
      <c r="R37" s="1"/>
      <c r="S37" s="1"/>
      <c r="T37" s="1"/>
      <c r="U37" s="1"/>
      <c r="V37" s="1"/>
      <c r="W37" s="1"/>
      <c r="X37" s="1"/>
      <c r="Y37" s="1"/>
      <c r="Z37" s="1"/>
    </row>
    <row r="38" spans="1:26" ht="14.25" customHeight="1">
      <c r="A38" s="119" t="s">
        <v>74</v>
      </c>
      <c r="B38" s="120">
        <f>Overview!F$84</f>
        <v>0</v>
      </c>
      <c r="C38" s="91">
        <f>Overview!F$86</f>
        <v>0</v>
      </c>
      <c r="D38" s="91">
        <f>Overview!F$88</f>
        <v>0</v>
      </c>
      <c r="E38" s="92"/>
      <c r="F38" s="1"/>
      <c r="G38" s="116">
        <f>_xlfn.XLOOKUP(H38,'Cost Input'!$E$7:$E$964,'Cost Input'!$D$7:$D$964,"No staff profile found")</f>
        <v>0</v>
      </c>
      <c r="H38" s="70"/>
      <c r="I38" s="77" t="e">
        <f>_xlfn.XLOOKUP(H38,'Cost Input'!$E$7:$E$964,'Cost Input'!$F$7:$F$964,"No staff costs found")</f>
        <v>#N/A</v>
      </c>
      <c r="J38" s="117">
        <f>SUMIFS('Cost Input'!$G$7:$G$964,'Cost Input'!$A$7:$A$964,'Summary - I'!$A$32,'Cost Input'!$E$7:$E$964,H38)</f>
        <v>0</v>
      </c>
      <c r="K38" s="117">
        <f>SUMIFS('Cost Input'!$I$7:$I$964,'Cost Input'!$A$7:$A$964,'Summary - I'!$A$32,'Cost Input'!$E$7:$E$964,'Summary - I'!H38)</f>
        <v>0</v>
      </c>
      <c r="L38" s="118">
        <f t="shared" si="2"/>
        <v>0</v>
      </c>
      <c r="M38" s="1"/>
      <c r="N38" s="1"/>
      <c r="O38" s="1"/>
      <c r="P38" s="1"/>
      <c r="Q38" s="1"/>
      <c r="R38" s="1"/>
      <c r="S38" s="1"/>
      <c r="T38" s="1"/>
      <c r="U38" s="1"/>
      <c r="V38" s="1"/>
      <c r="W38" s="1"/>
      <c r="X38" s="1"/>
      <c r="Y38" s="1"/>
      <c r="Z38" s="1"/>
    </row>
    <row r="39" spans="1:26" ht="14.25" customHeight="1">
      <c r="A39" s="119" t="s">
        <v>78</v>
      </c>
      <c r="B39" s="120">
        <f>Overview!F$102</f>
        <v>0</v>
      </c>
      <c r="C39" s="91">
        <f>Overview!F$104</f>
        <v>0</v>
      </c>
      <c r="D39" s="91">
        <f>Overview!F$106</f>
        <v>0</v>
      </c>
      <c r="E39" s="92"/>
      <c r="F39" s="1"/>
      <c r="G39" s="116">
        <f>_xlfn.XLOOKUP(H39,'Cost Input'!$E$7:$E$964,'Cost Input'!$D$7:$D$964,"No staff profile found")</f>
        <v>0</v>
      </c>
      <c r="H39" s="70"/>
      <c r="I39" s="77" t="str">
        <f>_xlfn.XLOOKUP(H39,'Cost Input'!$E$7:$E$964,'Cost Input'!$F$7:$F$964,"No staff costs found")</f>
        <v>No staff costs found</v>
      </c>
      <c r="J39" s="117">
        <f>SUMIFS('Cost Input'!$G$7:$G$964,'Cost Input'!$A$7:$A$964,'Summary - I'!$A$32,'Cost Input'!$E$7:$E$964,H39)</f>
        <v>0</v>
      </c>
      <c r="K39" s="117">
        <f>SUMIFS('Cost Input'!$I$7:$I$964,'Cost Input'!$A$7:$A$964,'Summary - I'!$A$32,'Cost Input'!$E$7:$E$964,'Summary - I'!H39)</f>
        <v>0</v>
      </c>
      <c r="L39" s="118">
        <f t="shared" si="2"/>
        <v>0</v>
      </c>
      <c r="M39" s="1"/>
      <c r="N39" s="1"/>
      <c r="O39" s="1"/>
      <c r="P39" s="1"/>
      <c r="Q39" s="1"/>
      <c r="R39" s="1"/>
      <c r="S39" s="1"/>
      <c r="T39" s="1"/>
      <c r="U39" s="1"/>
      <c r="V39" s="1"/>
      <c r="W39" s="1"/>
      <c r="X39" s="1"/>
      <c r="Y39" s="1"/>
      <c r="Z39" s="1"/>
    </row>
    <row r="40" spans="1:26" ht="14.25" customHeight="1">
      <c r="A40" s="121" t="s">
        <v>117</v>
      </c>
      <c r="B40" s="122">
        <f>Overview!F$121</f>
        <v>0</v>
      </c>
      <c r="C40" s="101">
        <f>Overview!F$122</f>
        <v>0</v>
      </c>
      <c r="D40" s="101">
        <f>Overview!F$123</f>
        <v>0</v>
      </c>
      <c r="E40" s="102"/>
      <c r="F40" s="1"/>
      <c r="G40" s="116">
        <f>_xlfn.XLOOKUP(H40,'Cost Input'!$E$7:$E$964,'Cost Input'!$D$7:$D$964,"No staff profile found")</f>
        <v>0</v>
      </c>
      <c r="H40" s="70"/>
      <c r="I40" s="77" t="e">
        <f>_xlfn.XLOOKUP(H40,'Cost Input'!$E$7:$E$964,'Cost Input'!$F$7:$F$964,"No staff costs found")</f>
        <v>#N/A</v>
      </c>
      <c r="J40" s="117">
        <f>SUMIFS('Cost Input'!$G$7:$G$964,'Cost Input'!$A$7:$A$964,'Summary - I'!$A$32,'Cost Input'!$E$7:$E$964,H40)</f>
        <v>0</v>
      </c>
      <c r="K40" s="117">
        <f>SUMIFS('Cost Input'!$I$7:$I$964,'Cost Input'!$A$7:$A$964,'Summary - I'!$A$32,'Cost Input'!$E$7:$E$964,'Summary - I'!H40)</f>
        <v>0</v>
      </c>
      <c r="L40" s="118">
        <f t="shared" si="2"/>
        <v>0</v>
      </c>
      <c r="M40" s="1"/>
      <c r="N40" s="1"/>
      <c r="O40" s="1"/>
      <c r="P40" s="1"/>
      <c r="Q40" s="1"/>
      <c r="R40" s="1"/>
      <c r="S40" s="1"/>
      <c r="T40" s="1"/>
      <c r="U40" s="1"/>
      <c r="V40" s="1"/>
      <c r="W40" s="1"/>
      <c r="X40" s="1"/>
      <c r="Y40" s="1"/>
      <c r="Z40" s="1"/>
    </row>
    <row r="41" spans="1:26" ht="14.25" customHeight="1">
      <c r="A41" s="1"/>
      <c r="B41" s="1"/>
      <c r="C41" s="1"/>
      <c r="D41" s="1"/>
      <c r="E41" s="1"/>
      <c r="F41" s="1"/>
      <c r="G41" s="116">
        <f>_xlfn.XLOOKUP(H41,'Cost Input'!$E$7:$E$964,'Cost Input'!$D$7:$D$964,"No staff profile found")</f>
        <v>0</v>
      </c>
      <c r="H41" s="70"/>
      <c r="I41" s="77" t="e">
        <f>_xlfn.XLOOKUP(H41,'Cost Input'!$E$7:$E$964,'Cost Input'!$F$7:$F$964,"No staff costs found")</f>
        <v>#N/A</v>
      </c>
      <c r="J41" s="117">
        <f>SUMIFS('Cost Input'!$G$7:$G$964,'Cost Input'!$A$7:$A$964,'Summary - I'!$A$32,'Cost Input'!$E$7:$E$964,H41)</f>
        <v>0</v>
      </c>
      <c r="K41" s="117">
        <f>SUMIFS('Cost Input'!$I$7:$I$964,'Cost Input'!$A$7:$A$964,'Summary - I'!$A$32,'Cost Input'!$E$7:$E$964,'Summary - I'!H41)</f>
        <v>0</v>
      </c>
      <c r="L41" s="118">
        <f t="shared" si="2"/>
        <v>0</v>
      </c>
      <c r="M41" s="1"/>
      <c r="N41" s="1"/>
      <c r="O41" s="1"/>
      <c r="P41" s="1"/>
      <c r="Q41" s="1"/>
      <c r="R41" s="1"/>
      <c r="S41" s="1"/>
      <c r="T41" s="1"/>
      <c r="U41" s="1"/>
      <c r="V41" s="1"/>
      <c r="W41" s="1"/>
      <c r="X41" s="1"/>
      <c r="Y41" s="1"/>
      <c r="Z41" s="1"/>
    </row>
    <row r="42" spans="1:26" ht="14.25" customHeight="1">
      <c r="A42" s="1"/>
      <c r="B42" s="1"/>
      <c r="C42" s="1"/>
      <c r="D42" s="1"/>
      <c r="E42" s="1"/>
      <c r="F42" s="1"/>
      <c r="G42" s="116">
        <f>_xlfn.XLOOKUP(H42,'Cost Input'!$E$7:$E$964,'Cost Input'!$D$7:$D$964,"No staff profile found")</f>
        <v>0</v>
      </c>
      <c r="H42" s="70"/>
      <c r="I42" s="77" t="e">
        <f>_xlfn.XLOOKUP(H42,'Cost Input'!$E$7:$E$964,'Cost Input'!$F$7:$F$964,"No staff costs found")</f>
        <v>#N/A</v>
      </c>
      <c r="J42" s="117">
        <f>SUMIFS('Cost Input'!$G$7:$G$964,'Cost Input'!$A$7:$A$964,'Summary - I'!$A$32,'Cost Input'!$E$7:$E$964,H42)</f>
        <v>0</v>
      </c>
      <c r="K42" s="117">
        <f>SUMIFS('Cost Input'!$I$7:$I$964,'Cost Input'!$A$7:$A$964,'Summary - I'!$A$32,'Cost Input'!$E$7:$E$964,'Summary - I'!H42)</f>
        <v>0</v>
      </c>
      <c r="L42" s="118">
        <f t="shared" si="2"/>
        <v>0</v>
      </c>
      <c r="M42" s="1"/>
      <c r="N42" s="1"/>
      <c r="O42" s="1"/>
      <c r="P42" s="1"/>
      <c r="Q42" s="1"/>
      <c r="R42" s="1"/>
      <c r="S42" s="1"/>
      <c r="T42" s="1"/>
      <c r="U42" s="1"/>
      <c r="V42" s="1"/>
      <c r="W42" s="1"/>
      <c r="X42" s="1"/>
      <c r="Y42" s="1"/>
      <c r="Z42" s="1"/>
    </row>
    <row r="43" spans="1:26" ht="14.25" customHeight="1">
      <c r="A43" s="1"/>
      <c r="B43" s="1"/>
      <c r="C43" s="1"/>
      <c r="D43" s="1"/>
      <c r="E43" s="1"/>
      <c r="F43" s="1"/>
      <c r="G43" s="116">
        <f>_xlfn.XLOOKUP(H43,'Cost Input'!$E$7:$E$964,'Cost Input'!$D$7:$D$964,"No staff profile found")</f>
        <v>0</v>
      </c>
      <c r="H43" s="123"/>
      <c r="I43" s="77" t="str">
        <f>_xlfn.XLOOKUP(H43,'Cost Input'!$E$7:$E$964,'Cost Input'!$F$7:$F$964,"No staff costs found")</f>
        <v>No staff costs found</v>
      </c>
      <c r="J43" s="124">
        <f>SUMIFS('Cost Input'!$G$7:$G$964,'Cost Input'!$A$7:$A$964,'Summary - I'!$A$32,'Cost Input'!$E$7:$E$964,H43)</f>
        <v>0</v>
      </c>
      <c r="K43" s="124">
        <f>SUMIFS('Cost Input'!$I$7:$I$964,'Cost Input'!$A$7:$A$964,'Summary - I'!$A$32,'Cost Input'!$E$7:$E$964,'Summary - I'!H43)</f>
        <v>0</v>
      </c>
      <c r="L43" s="125">
        <f t="shared" si="2"/>
        <v>0</v>
      </c>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229" t="str">
        <f>'Definition Categories'!$A9</f>
        <v>P4 -</v>
      </c>
      <c r="B45" s="170"/>
      <c r="C45" s="170"/>
      <c r="D45" s="170"/>
      <c r="E45" s="170"/>
      <c r="F45" s="170"/>
      <c r="G45" s="170"/>
      <c r="H45" s="170"/>
      <c r="I45" s="170"/>
      <c r="J45" s="170"/>
      <c r="K45" s="170"/>
      <c r="L45" s="171"/>
      <c r="M45" s="1"/>
      <c r="N45" s="1"/>
      <c r="O45" s="1"/>
      <c r="P45" s="1"/>
      <c r="Q45" s="1"/>
      <c r="R45" s="1"/>
      <c r="S45" s="1"/>
      <c r="T45" s="1"/>
      <c r="U45" s="1"/>
      <c r="V45" s="1"/>
      <c r="W45" s="1"/>
      <c r="X45" s="1"/>
      <c r="Y45" s="1"/>
      <c r="Z45" s="1"/>
    </row>
    <row r="46" spans="1:26" ht="14.25" customHeight="1">
      <c r="B46" s="110" t="s">
        <v>128</v>
      </c>
      <c r="C46" s="111" t="s">
        <v>115</v>
      </c>
      <c r="D46" s="111" t="s">
        <v>117</v>
      </c>
      <c r="E46" s="112" t="s">
        <v>129</v>
      </c>
      <c r="F46" s="126"/>
      <c r="G46" s="110" t="s">
        <v>96</v>
      </c>
      <c r="H46" s="111"/>
      <c r="I46" s="111" t="s">
        <v>131</v>
      </c>
      <c r="J46" s="111" t="s">
        <v>132</v>
      </c>
      <c r="K46" s="111" t="s">
        <v>133</v>
      </c>
      <c r="L46" s="112" t="s">
        <v>134</v>
      </c>
      <c r="M46" s="1"/>
      <c r="N46" s="1"/>
      <c r="O46" s="1"/>
      <c r="P46" s="1"/>
      <c r="Q46" s="1"/>
      <c r="R46" s="1"/>
      <c r="S46" s="1"/>
      <c r="T46" s="1"/>
      <c r="U46" s="1"/>
      <c r="V46" s="1"/>
      <c r="W46" s="1"/>
      <c r="X46" s="1"/>
      <c r="Y46" s="1"/>
      <c r="Z46" s="1"/>
    </row>
    <row r="47" spans="1:26" ht="14.25" customHeight="1">
      <c r="A47" s="114" t="s">
        <v>66</v>
      </c>
      <c r="B47" s="115">
        <f>Overview!G$18</f>
        <v>0</v>
      </c>
      <c r="C47" s="98">
        <f>Overview!G$20</f>
        <v>0</v>
      </c>
      <c r="D47" s="98">
        <f>Overview!G$22</f>
        <v>0</v>
      </c>
      <c r="E47" s="99"/>
      <c r="F47" s="1"/>
      <c r="G47" s="116" t="str">
        <f>_xlfn.XLOOKUP(H47,'Cost Input'!$E$7:$E$964,'Cost Input'!$D$7:$D$964,"No staff profile found")</f>
        <v>No staff profile found</v>
      </c>
      <c r="H47" s="76" t="str" cm="1">
        <f t="array" ref="H47">_xlfn.UNIQUE(_xlfn._xlws.SORT(_xlfn._xlws.FILTER('Cost Input'!$E$7:$E$964,('Cost Input'!$B$7:$B$964="Staff")*('Cost Input'!$A$7:$A$964=$A$45),"No Staff costs"),1,-1))</f>
        <v>No Staff costs</v>
      </c>
      <c r="I47" s="77" t="str">
        <f>_xlfn.XLOOKUP(H47,'Cost Input'!$E$7:$E$964,'Cost Input'!$F$7:$F$964,"No staff costs found")</f>
        <v>No staff costs found</v>
      </c>
      <c r="J47" s="117">
        <f>SUMIFS('Cost Input'!$G$7:$G$964,'Cost Input'!$A$7:$A$964,'Summary - I'!$A$45,'Cost Input'!$E$7:$E$964,H47)</f>
        <v>0</v>
      </c>
      <c r="K47" s="117">
        <f>SUMIFS('Cost Input'!$I$7:$I$964,'Cost Input'!$A$7:$A$964,'Summary - I'!$A$45,'Cost Input'!$E$7:$E$964,'Summary - I'!H47)</f>
        <v>0</v>
      </c>
      <c r="L47" s="118">
        <f t="shared" ref="L47:L56" si="3">J47+K47</f>
        <v>0</v>
      </c>
      <c r="M47" s="1"/>
      <c r="N47" s="1"/>
      <c r="O47" s="1"/>
      <c r="P47" s="1"/>
      <c r="Q47" s="1"/>
      <c r="R47" s="1"/>
      <c r="S47" s="1"/>
      <c r="T47" s="1"/>
      <c r="U47" s="1"/>
      <c r="V47" s="1"/>
      <c r="W47" s="1"/>
      <c r="X47" s="1"/>
      <c r="Y47" s="1"/>
      <c r="Z47" s="1"/>
    </row>
    <row r="48" spans="1:26" ht="14.25" customHeight="1">
      <c r="A48" s="119" t="s">
        <v>122</v>
      </c>
      <c r="B48" s="120">
        <f>Overview!G$36</f>
        <v>0</v>
      </c>
      <c r="C48" s="91">
        <f>Overview!G$37</f>
        <v>0</v>
      </c>
      <c r="D48" s="91">
        <f>Overview!G$38</f>
        <v>0</v>
      </c>
      <c r="E48" s="92"/>
      <c r="F48" s="1"/>
      <c r="G48" s="116">
        <f>_xlfn.XLOOKUP(H48,'Cost Input'!$E$7:$E$964,'Cost Input'!$D$7:$D$964,"No staff profile found")</f>
        <v>0</v>
      </c>
      <c r="H48" s="70"/>
      <c r="I48" s="77" t="e">
        <f>_xlfn.XLOOKUP(H48,'Cost Input'!$E$7:$E$964,'Cost Input'!$F$7:$F$964,"No staff costs found")</f>
        <v>#N/A</v>
      </c>
      <c r="J48" s="117">
        <f>SUMIFS('Cost Input'!$G$7:$G$964,'Cost Input'!$A$7:$A$964,'Summary - I'!$A$45,'Cost Input'!$E$7:$E$964,H48)</f>
        <v>0</v>
      </c>
      <c r="K48" s="117">
        <f>SUMIFS('Cost Input'!$I$7:$I$964,'Cost Input'!$A$7:$A$964,'Summary - I'!$A$45,'Cost Input'!$E$7:$E$964,'Summary - I'!H48)</f>
        <v>0</v>
      </c>
      <c r="L48" s="118">
        <f t="shared" si="3"/>
        <v>0</v>
      </c>
      <c r="M48" s="1"/>
      <c r="N48" s="1"/>
      <c r="O48" s="1"/>
      <c r="P48" s="1"/>
      <c r="Q48" s="1"/>
      <c r="R48" s="1"/>
      <c r="S48" s="1"/>
      <c r="T48" s="1"/>
      <c r="U48" s="1"/>
      <c r="V48" s="1"/>
      <c r="W48" s="1"/>
      <c r="X48" s="1"/>
      <c r="Y48" s="1"/>
      <c r="Z48" s="1"/>
    </row>
    <row r="49" spans="1:26" ht="14.25" customHeight="1">
      <c r="A49" s="119" t="s">
        <v>135</v>
      </c>
      <c r="B49" s="120">
        <f>Overview!G$51</f>
        <v>0</v>
      </c>
      <c r="C49" s="91">
        <f>Overview!G$53</f>
        <v>0</v>
      </c>
      <c r="D49" s="91">
        <f>Overview!G$55</f>
        <v>0</v>
      </c>
      <c r="E49" s="92"/>
      <c r="F49" s="1"/>
      <c r="G49" s="116">
        <f>_xlfn.XLOOKUP(H49,'Cost Input'!$E$7:$E$964,'Cost Input'!$D$7:$D$964,"No staff profile found")</f>
        <v>0</v>
      </c>
      <c r="H49" s="70"/>
      <c r="I49" s="77" t="e">
        <f>_xlfn.XLOOKUP(H49,'Cost Input'!$E$7:$E$964,'Cost Input'!$F$7:$F$964,"No staff costs found")</f>
        <v>#N/A</v>
      </c>
      <c r="J49" s="117">
        <f>SUMIFS('Cost Input'!$G$7:$G$964,'Cost Input'!$A$7:$A$964,'Summary - I'!$A$45,'Cost Input'!$E$7:$E$964,H49)</f>
        <v>0</v>
      </c>
      <c r="K49" s="117">
        <f>SUMIFS('Cost Input'!$I$7:$I$964,'Cost Input'!$A$7:$A$964,'Summary - I'!$A$45,'Cost Input'!$E$7:$E$964,'Summary - I'!H49)</f>
        <v>0</v>
      </c>
      <c r="L49" s="118">
        <f t="shared" si="3"/>
        <v>0</v>
      </c>
      <c r="M49" s="1"/>
      <c r="N49" s="1"/>
      <c r="O49" s="1"/>
      <c r="P49" s="1"/>
      <c r="Q49" s="1"/>
      <c r="R49" s="1"/>
      <c r="S49" s="1"/>
      <c r="T49" s="1"/>
      <c r="U49" s="1"/>
      <c r="V49" s="1"/>
      <c r="W49" s="1"/>
      <c r="X49" s="1"/>
      <c r="Y49" s="1"/>
      <c r="Z49" s="1"/>
    </row>
    <row r="50" spans="1:26" ht="14.25" customHeight="1">
      <c r="A50" s="119" t="s">
        <v>123</v>
      </c>
      <c r="B50" s="120">
        <f>Overview!G$69</f>
        <v>0</v>
      </c>
      <c r="C50" s="91">
        <f>Overview!G$70</f>
        <v>0</v>
      </c>
      <c r="D50" s="91">
        <f>Overview!G$71</f>
        <v>0</v>
      </c>
      <c r="E50" s="92"/>
      <c r="F50" s="1"/>
      <c r="G50" s="116">
        <f>_xlfn.XLOOKUP(H50,'Cost Input'!$E$7:$E$964,'Cost Input'!$D$7:$D$964,"No staff profile found")</f>
        <v>0</v>
      </c>
      <c r="H50" s="70"/>
      <c r="I50" s="77" t="e">
        <f>_xlfn.XLOOKUP(H50,'Cost Input'!$E$7:$E$964,'Cost Input'!$F$7:$F$964,"No staff costs found")</f>
        <v>#N/A</v>
      </c>
      <c r="J50" s="117">
        <f>SUMIFS('Cost Input'!$G$7:$G$964,'Cost Input'!$A$7:$A$964,'Summary - I'!$A$45,'Cost Input'!$E$7:$E$964,H50)</f>
        <v>0</v>
      </c>
      <c r="K50" s="117">
        <f>SUMIFS('Cost Input'!$I$7:$I$964,'Cost Input'!$A$7:$A$964,'Summary - I'!$A$45,'Cost Input'!$E$7:$E$964,'Summary - I'!H50)</f>
        <v>0</v>
      </c>
      <c r="L50" s="118">
        <f t="shared" si="3"/>
        <v>0</v>
      </c>
      <c r="M50" s="1"/>
      <c r="N50" s="1"/>
      <c r="O50" s="1"/>
      <c r="P50" s="1"/>
      <c r="Q50" s="1"/>
      <c r="R50" s="1"/>
      <c r="S50" s="1"/>
      <c r="T50" s="1"/>
      <c r="U50" s="1"/>
      <c r="V50" s="1"/>
      <c r="W50" s="1"/>
      <c r="X50" s="1"/>
      <c r="Y50" s="1"/>
      <c r="Z50" s="1"/>
    </row>
    <row r="51" spans="1:26" ht="14.25" customHeight="1">
      <c r="A51" s="119" t="s">
        <v>74</v>
      </c>
      <c r="B51" s="120">
        <f>Overview!G$84</f>
        <v>0</v>
      </c>
      <c r="C51" s="91">
        <f>Overview!G$86</f>
        <v>0</v>
      </c>
      <c r="D51" s="91">
        <f>Overview!G$88</f>
        <v>0</v>
      </c>
      <c r="E51" s="92"/>
      <c r="F51" s="1"/>
      <c r="G51" s="116">
        <f>_xlfn.XLOOKUP(H51,'Cost Input'!$E$7:$E$964,'Cost Input'!$D$7:$D$964,"No staff profile found")</f>
        <v>0</v>
      </c>
      <c r="H51" s="70"/>
      <c r="I51" s="77" t="e">
        <f>_xlfn.XLOOKUP(H51,'Cost Input'!$E$7:$E$964,'Cost Input'!$F$7:$F$964,"No staff costs found")</f>
        <v>#N/A</v>
      </c>
      <c r="J51" s="117">
        <f>SUMIFS('Cost Input'!$G$7:$G$964,'Cost Input'!$A$7:$A$964,'Summary - I'!$A$45,'Cost Input'!$E$7:$E$964,H51)</f>
        <v>0</v>
      </c>
      <c r="K51" s="117">
        <f>SUMIFS('Cost Input'!$I$7:$I$964,'Cost Input'!$A$7:$A$964,'Summary - I'!$A$45,'Cost Input'!$E$7:$E$964,'Summary - I'!H51)</f>
        <v>0</v>
      </c>
      <c r="L51" s="118">
        <f t="shared" si="3"/>
        <v>0</v>
      </c>
      <c r="M51" s="1"/>
      <c r="N51" s="1"/>
      <c r="O51" s="1"/>
      <c r="P51" s="1"/>
      <c r="Q51" s="1"/>
      <c r="R51" s="1"/>
      <c r="S51" s="1"/>
      <c r="T51" s="1"/>
      <c r="U51" s="1"/>
      <c r="V51" s="1"/>
      <c r="W51" s="1"/>
      <c r="X51" s="1"/>
      <c r="Y51" s="1"/>
      <c r="Z51" s="1"/>
    </row>
    <row r="52" spans="1:26" ht="14.25" customHeight="1">
      <c r="A52" s="119" t="s">
        <v>78</v>
      </c>
      <c r="B52" s="120">
        <f>Overview!G$102</f>
        <v>0</v>
      </c>
      <c r="C52" s="91">
        <f>Overview!G$104</f>
        <v>0</v>
      </c>
      <c r="D52" s="91">
        <f>Overview!G$106</f>
        <v>0</v>
      </c>
      <c r="E52" s="92"/>
      <c r="F52" s="1"/>
      <c r="G52" s="116">
        <f>_xlfn.XLOOKUP(H52,'Cost Input'!$E$7:$E$964,'Cost Input'!$D$7:$D$964,"No staff profile found")</f>
        <v>0</v>
      </c>
      <c r="H52" s="70"/>
      <c r="I52" s="77" t="e">
        <f>_xlfn.XLOOKUP(H52,'Cost Input'!$E$7:$E$964,'Cost Input'!$F$7:$F$964,"No staff costs found")</f>
        <v>#N/A</v>
      </c>
      <c r="J52" s="117">
        <f>SUMIFS('Cost Input'!$G$7:$G$964,'Cost Input'!$A$7:$A$964,'Summary - I'!$A$45,'Cost Input'!$E$7:$E$964,H52)</f>
        <v>0</v>
      </c>
      <c r="K52" s="117">
        <f>SUMIFS('Cost Input'!$I$7:$I$964,'Cost Input'!$A$7:$A$964,'Summary - I'!$A$45,'Cost Input'!$E$7:$E$964,'Summary - I'!H52)</f>
        <v>0</v>
      </c>
      <c r="L52" s="118">
        <f t="shared" si="3"/>
        <v>0</v>
      </c>
      <c r="M52" s="1"/>
      <c r="N52" s="1"/>
      <c r="O52" s="1"/>
      <c r="P52" s="1"/>
      <c r="Q52" s="1"/>
      <c r="R52" s="1"/>
      <c r="S52" s="1"/>
      <c r="T52" s="1"/>
      <c r="U52" s="1"/>
      <c r="V52" s="1"/>
      <c r="W52" s="1"/>
      <c r="X52" s="1"/>
      <c r="Y52" s="1"/>
      <c r="Z52" s="1"/>
    </row>
    <row r="53" spans="1:26" ht="14.25" customHeight="1">
      <c r="A53" s="121" t="s">
        <v>117</v>
      </c>
      <c r="B53" s="122">
        <f>Overview!G$121</f>
        <v>0</v>
      </c>
      <c r="C53" s="101">
        <f>Overview!G$122</f>
        <v>0</v>
      </c>
      <c r="D53" s="101">
        <f>Overview!G$123</f>
        <v>0</v>
      </c>
      <c r="E53" s="102"/>
      <c r="F53" s="1"/>
      <c r="G53" s="116">
        <f>_xlfn.XLOOKUP(H53,'Cost Input'!$E$7:$E$964,'Cost Input'!$D$7:$D$964,"No staff profile found")</f>
        <v>0</v>
      </c>
      <c r="H53" s="70"/>
      <c r="I53" s="77" t="e">
        <f>_xlfn.XLOOKUP(H53,'Cost Input'!$E$7:$E$964,'Cost Input'!$F$7:$F$964,"No staff costs found")</f>
        <v>#N/A</v>
      </c>
      <c r="J53" s="117">
        <f>SUMIFS('Cost Input'!$G$7:$G$964,'Cost Input'!$A$7:$A$964,'Summary - I'!$A$45,'Cost Input'!$E$7:$E$964,H53)</f>
        <v>0</v>
      </c>
      <c r="K53" s="117">
        <f>SUMIFS('Cost Input'!$I$7:$I$964,'Cost Input'!$A$7:$A$964,'Summary - I'!$A$45,'Cost Input'!$E$7:$E$964,'Summary - I'!H53)</f>
        <v>0</v>
      </c>
      <c r="L53" s="118">
        <f t="shared" si="3"/>
        <v>0</v>
      </c>
      <c r="M53" s="1"/>
      <c r="N53" s="1"/>
      <c r="O53" s="1"/>
      <c r="P53" s="1"/>
      <c r="Q53" s="1"/>
      <c r="R53" s="1"/>
      <c r="S53" s="1"/>
      <c r="T53" s="1"/>
      <c r="U53" s="1"/>
      <c r="V53" s="1"/>
      <c r="W53" s="1"/>
      <c r="X53" s="1"/>
      <c r="Y53" s="1"/>
      <c r="Z53" s="1"/>
    </row>
    <row r="54" spans="1:26" ht="14.25" customHeight="1">
      <c r="A54" s="1"/>
      <c r="B54" s="1"/>
      <c r="C54" s="1"/>
      <c r="D54" s="1"/>
      <c r="E54" s="1"/>
      <c r="F54" s="1"/>
      <c r="G54" s="116">
        <f>_xlfn.XLOOKUP(H54,'Cost Input'!$E$7:$E$964,'Cost Input'!$D$7:$D$964,"No staff profile found")</f>
        <v>0</v>
      </c>
      <c r="H54" s="70"/>
      <c r="I54" s="77" t="e">
        <f>_xlfn.XLOOKUP(H54,'Cost Input'!$E$7:$E$964,'Cost Input'!$F$7:$F$964,"No staff costs found")</f>
        <v>#N/A</v>
      </c>
      <c r="J54" s="117">
        <f>SUMIFS('Cost Input'!$G$7:$G$964,'Cost Input'!$A$7:$A$964,'Summary - I'!$A$45,'Cost Input'!$E$7:$E$964,H54)</f>
        <v>0</v>
      </c>
      <c r="K54" s="117">
        <f>SUMIFS('Cost Input'!$I$7:$I$964,'Cost Input'!$A$7:$A$964,'Summary - I'!$A$45,'Cost Input'!$E$7:$E$964,'Summary - I'!H54)</f>
        <v>0</v>
      </c>
      <c r="L54" s="118">
        <f t="shared" si="3"/>
        <v>0</v>
      </c>
      <c r="M54" s="1"/>
      <c r="N54" s="1"/>
      <c r="O54" s="1"/>
      <c r="P54" s="1"/>
      <c r="Q54" s="1"/>
      <c r="R54" s="1"/>
      <c r="S54" s="1"/>
      <c r="T54" s="1"/>
      <c r="U54" s="1"/>
      <c r="V54" s="1"/>
      <c r="W54" s="1"/>
      <c r="X54" s="1"/>
      <c r="Y54" s="1"/>
      <c r="Z54" s="1"/>
    </row>
    <row r="55" spans="1:26" ht="14.25" customHeight="1">
      <c r="A55" s="1"/>
      <c r="B55" s="1"/>
      <c r="C55" s="1"/>
      <c r="D55" s="1"/>
      <c r="E55" s="1"/>
      <c r="F55" s="1"/>
      <c r="G55" s="116">
        <f>_xlfn.XLOOKUP(H55,'Cost Input'!$E$7:$E$964,'Cost Input'!$D$7:$D$964,"No staff profile found")</f>
        <v>0</v>
      </c>
      <c r="H55" s="70"/>
      <c r="I55" s="77" t="str">
        <f>_xlfn.XLOOKUP(H55,'Cost Input'!$E$7:$E$964,'Cost Input'!$F$7:$F$964,"No staff costs found")</f>
        <v>No staff costs found</v>
      </c>
      <c r="J55" s="117">
        <f>SUMIFS('Cost Input'!$G$7:$G$964,'Cost Input'!$A$7:$A$964,'Summary - I'!$A$45,'Cost Input'!$E$7:$E$964,H55)</f>
        <v>0</v>
      </c>
      <c r="K55" s="117">
        <f>SUMIFS('Cost Input'!$I$7:$I$964,'Cost Input'!$A$7:$A$964,'Summary - I'!$A$45,'Cost Input'!$E$7:$E$964,'Summary - I'!H55)</f>
        <v>0</v>
      </c>
      <c r="L55" s="118">
        <f t="shared" si="3"/>
        <v>0</v>
      </c>
      <c r="M55" s="1"/>
      <c r="N55" s="1"/>
      <c r="O55" s="1"/>
      <c r="P55" s="1"/>
      <c r="Q55" s="1"/>
      <c r="R55" s="1"/>
      <c r="S55" s="1"/>
      <c r="T55" s="1"/>
      <c r="U55" s="1"/>
      <c r="V55" s="1"/>
      <c r="W55" s="1"/>
      <c r="X55" s="1"/>
      <c r="Y55" s="1"/>
      <c r="Z55" s="1"/>
    </row>
    <row r="56" spans="1:26" ht="14.25" customHeight="1">
      <c r="A56" s="1"/>
      <c r="B56" s="1"/>
      <c r="C56" s="1"/>
      <c r="D56" s="1"/>
      <c r="E56" s="1"/>
      <c r="F56" s="1"/>
      <c r="G56" s="116">
        <f>_xlfn.XLOOKUP(H56,'Cost Input'!$E$7:$E$964,'Cost Input'!$D$7:$D$964,"No staff profile found")</f>
        <v>0</v>
      </c>
      <c r="H56" s="123"/>
      <c r="I56" s="77" t="str">
        <f>_xlfn.XLOOKUP(H56,'Cost Input'!$E$7:$E$964,'Cost Input'!$F$7:$F$964,"No staff costs found")</f>
        <v>No staff costs found</v>
      </c>
      <c r="J56" s="124">
        <f>SUMIFS('Cost Input'!$G$7:$G$964,'Cost Input'!$A$7:$A$964,'Summary - I'!$A$45,'Cost Input'!$E$7:$E$964,H56)</f>
        <v>0</v>
      </c>
      <c r="K56" s="124">
        <f>SUMIFS('Cost Input'!$I$7:$I$964,'Cost Input'!$A$7:$A$964,'Summary - I'!$A$45,'Cost Input'!$E$7:$E$964,'Summary - I'!H56)</f>
        <v>0</v>
      </c>
      <c r="L56" s="125">
        <f t="shared" si="3"/>
        <v>0</v>
      </c>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229" t="str">
        <f>'Definition Categories'!$A10</f>
        <v>P5 -</v>
      </c>
      <c r="B58" s="170"/>
      <c r="C58" s="170"/>
      <c r="D58" s="170"/>
      <c r="E58" s="170"/>
      <c r="F58" s="170"/>
      <c r="G58" s="170"/>
      <c r="H58" s="170"/>
      <c r="I58" s="170"/>
      <c r="J58" s="170"/>
      <c r="K58" s="170"/>
      <c r="L58" s="171"/>
      <c r="M58" s="1"/>
      <c r="N58" s="1"/>
      <c r="O58" s="1"/>
      <c r="P58" s="1"/>
      <c r="Q58" s="1"/>
      <c r="R58" s="1"/>
      <c r="S58" s="1"/>
      <c r="T58" s="1"/>
      <c r="U58" s="1"/>
      <c r="V58" s="1"/>
      <c r="W58" s="1"/>
      <c r="X58" s="1"/>
      <c r="Y58" s="1"/>
      <c r="Z58" s="1"/>
    </row>
    <row r="59" spans="1:26" ht="14.25" customHeight="1">
      <c r="B59" s="110" t="s">
        <v>128</v>
      </c>
      <c r="C59" s="111" t="s">
        <v>115</v>
      </c>
      <c r="D59" s="111" t="s">
        <v>117</v>
      </c>
      <c r="E59" s="112" t="s">
        <v>129</v>
      </c>
      <c r="F59" s="126"/>
      <c r="G59" s="110" t="s">
        <v>96</v>
      </c>
      <c r="H59" s="111"/>
      <c r="I59" s="111" t="s">
        <v>131</v>
      </c>
      <c r="J59" s="111" t="s">
        <v>132</v>
      </c>
      <c r="K59" s="111" t="s">
        <v>133</v>
      </c>
      <c r="L59" s="112" t="s">
        <v>134</v>
      </c>
      <c r="M59" s="1"/>
      <c r="N59" s="1"/>
      <c r="O59" s="1"/>
      <c r="P59" s="1"/>
      <c r="Q59" s="1"/>
      <c r="R59" s="1"/>
      <c r="S59" s="1"/>
      <c r="T59" s="1"/>
      <c r="U59" s="1"/>
      <c r="V59" s="1"/>
      <c r="W59" s="1"/>
      <c r="X59" s="1"/>
      <c r="Y59" s="1"/>
      <c r="Z59" s="1"/>
    </row>
    <row r="60" spans="1:26" ht="14.25" customHeight="1">
      <c r="A60" s="114" t="s">
        <v>66</v>
      </c>
      <c r="B60" s="115">
        <f>Overview!H$18</f>
        <v>0</v>
      </c>
      <c r="C60" s="98">
        <f>Overview!H$20</f>
        <v>0</v>
      </c>
      <c r="D60" s="98">
        <f>Overview!H$22</f>
        <v>0</v>
      </c>
      <c r="E60" s="99"/>
      <c r="F60" s="1"/>
      <c r="G60" s="116" t="str">
        <f>_xlfn.XLOOKUP(H60,'Cost Input'!$E$7:$E$964,'Cost Input'!$D$7:$D$964,"No staff profile found")</f>
        <v>No staff profile found</v>
      </c>
      <c r="H60" s="76" t="str" cm="1">
        <f t="array" ref="H60">_xlfn.UNIQUE(_xlfn._xlws.SORT(_xlfn._xlws.FILTER('Cost Input'!$E$7:$E$964,('Cost Input'!$B$7:$B$964="Staff")*('Cost Input'!$A$7:$A$964=$A$58),"No Staff costs"),1,-1))</f>
        <v>No Staff costs</v>
      </c>
      <c r="I60" s="77" t="str">
        <f>_xlfn.XLOOKUP(H60,'Cost Input'!$E$7:$E$964,'Cost Input'!$F$7:$F$964,"No staff costs found")</f>
        <v>No staff costs found</v>
      </c>
      <c r="J60" s="117">
        <f>SUMIFS('Cost Input'!$G$7:$G$964,'Cost Input'!$A$7:$A$964,'Summary - I'!$A$58,'Cost Input'!$E$7:$E$964,H60)</f>
        <v>0</v>
      </c>
      <c r="K60" s="117">
        <f>SUMIFS('Cost Input'!$I$7:$I$964,'Cost Input'!$A$7:$A$964,'Summary - I'!$A$58,'Cost Input'!$E$7:$E$964,'Summary - I'!H60)</f>
        <v>0</v>
      </c>
      <c r="L60" s="118">
        <f t="shared" ref="L60:L69" si="4">J60+K60</f>
        <v>0</v>
      </c>
      <c r="M60" s="1"/>
      <c r="N60" s="1"/>
      <c r="O60" s="1"/>
      <c r="P60" s="1"/>
      <c r="Q60" s="1"/>
      <c r="R60" s="1"/>
      <c r="S60" s="1"/>
      <c r="T60" s="1"/>
      <c r="U60" s="1"/>
      <c r="V60" s="1"/>
      <c r="W60" s="1"/>
      <c r="X60" s="1"/>
      <c r="Y60" s="1"/>
      <c r="Z60" s="1"/>
    </row>
    <row r="61" spans="1:26" ht="14.25" customHeight="1">
      <c r="A61" s="119" t="s">
        <v>122</v>
      </c>
      <c r="B61" s="120">
        <f>Overview!H$36</f>
        <v>0</v>
      </c>
      <c r="C61" s="91">
        <f>Overview!H$37</f>
        <v>0</v>
      </c>
      <c r="D61" s="91">
        <f>Overview!H$38</f>
        <v>0</v>
      </c>
      <c r="E61" s="92"/>
      <c r="F61" s="1"/>
      <c r="G61" s="116">
        <f>_xlfn.XLOOKUP(H61,'Cost Input'!$E$7:$E$964,'Cost Input'!$D$7:$D$964,"No staff profile found")</f>
        <v>0</v>
      </c>
      <c r="H61" s="70"/>
      <c r="I61" s="77" t="e">
        <f>_xlfn.XLOOKUP(H61,'Cost Input'!$E$7:$E$964,'Cost Input'!$F$7:$F$964,"No staff costs found")</f>
        <v>#N/A</v>
      </c>
      <c r="J61" s="117">
        <f>SUMIFS('Cost Input'!$G$7:$G$964,'Cost Input'!$A$7:$A$964,'Summary - I'!$A$58,'Cost Input'!$E$7:$E$964,H61)</f>
        <v>0</v>
      </c>
      <c r="K61" s="117">
        <f>SUMIFS('Cost Input'!$I$7:$I$964,'Cost Input'!$A$7:$A$964,'Summary - I'!$A$58,'Cost Input'!$E$7:$E$964,'Summary - I'!H61)</f>
        <v>0</v>
      </c>
      <c r="L61" s="118">
        <f t="shared" si="4"/>
        <v>0</v>
      </c>
      <c r="M61" s="1"/>
      <c r="N61" s="1"/>
      <c r="O61" s="1"/>
      <c r="P61" s="1"/>
      <c r="Q61" s="1"/>
      <c r="R61" s="1"/>
      <c r="S61" s="1"/>
      <c r="T61" s="1"/>
      <c r="U61" s="1"/>
      <c r="V61" s="1"/>
      <c r="W61" s="1"/>
      <c r="X61" s="1"/>
      <c r="Y61" s="1"/>
      <c r="Z61" s="1"/>
    </row>
    <row r="62" spans="1:26" ht="14.25" customHeight="1">
      <c r="A62" s="119" t="s">
        <v>135</v>
      </c>
      <c r="B62" s="120">
        <f>Overview!H$51</f>
        <v>0</v>
      </c>
      <c r="C62" s="91">
        <f>Overview!H$53</f>
        <v>0</v>
      </c>
      <c r="D62" s="91">
        <f>Overview!H$55</f>
        <v>0</v>
      </c>
      <c r="E62" s="92"/>
      <c r="F62" s="1"/>
      <c r="G62" s="116">
        <f>_xlfn.XLOOKUP(H62,'Cost Input'!$E$7:$E$964,'Cost Input'!$D$7:$D$964,"No staff profile found")</f>
        <v>0</v>
      </c>
      <c r="H62" s="70"/>
      <c r="I62" s="77" t="e">
        <f>_xlfn.XLOOKUP(H62,'Cost Input'!$E$7:$E$964,'Cost Input'!$F$7:$F$964,"No staff costs found")</f>
        <v>#N/A</v>
      </c>
      <c r="J62" s="117">
        <f>SUMIFS('Cost Input'!$G$7:$G$964,'Cost Input'!$A$7:$A$964,'Summary - I'!$A$58,'Cost Input'!$E$7:$E$964,H62)</f>
        <v>0</v>
      </c>
      <c r="K62" s="117">
        <f>SUMIFS('Cost Input'!$I$7:$I$964,'Cost Input'!$A$7:$A$964,'Summary - I'!$A$58,'Cost Input'!$E$7:$E$964,'Summary - I'!H62)</f>
        <v>0</v>
      </c>
      <c r="L62" s="118">
        <f t="shared" si="4"/>
        <v>0</v>
      </c>
      <c r="M62" s="1"/>
      <c r="N62" s="1"/>
      <c r="O62" s="1"/>
      <c r="P62" s="1"/>
      <c r="Q62" s="1"/>
      <c r="R62" s="1"/>
      <c r="S62" s="1"/>
      <c r="T62" s="1"/>
      <c r="U62" s="1"/>
      <c r="V62" s="1"/>
      <c r="W62" s="1"/>
      <c r="X62" s="1"/>
      <c r="Y62" s="1"/>
      <c r="Z62" s="1"/>
    </row>
    <row r="63" spans="1:26" ht="14.25" customHeight="1">
      <c r="A63" s="119" t="s">
        <v>123</v>
      </c>
      <c r="B63" s="120">
        <f>Overview!H$69</f>
        <v>0</v>
      </c>
      <c r="C63" s="91">
        <f>Overview!H$70</f>
        <v>0</v>
      </c>
      <c r="D63" s="91">
        <f>Overview!H$71</f>
        <v>0</v>
      </c>
      <c r="E63" s="92"/>
      <c r="F63" s="1"/>
      <c r="G63" s="116">
        <f>_xlfn.XLOOKUP(H63,'Cost Input'!$E$7:$E$964,'Cost Input'!$D$7:$D$964,"No staff profile found")</f>
        <v>0</v>
      </c>
      <c r="H63" s="70"/>
      <c r="I63" s="77" t="e">
        <f>_xlfn.XLOOKUP(H63,'Cost Input'!$E$7:$E$964,'Cost Input'!$F$7:$F$964,"No staff costs found")</f>
        <v>#N/A</v>
      </c>
      <c r="J63" s="117">
        <f>SUMIFS('Cost Input'!$G$7:$G$964,'Cost Input'!$A$7:$A$964,'Summary - I'!$A$58,'Cost Input'!$E$7:$E$964,H63)</f>
        <v>0</v>
      </c>
      <c r="K63" s="117">
        <f>SUMIFS('Cost Input'!$I$7:$I$964,'Cost Input'!$A$7:$A$964,'Summary - I'!$A$58,'Cost Input'!$E$7:$E$964,'Summary - I'!H63)</f>
        <v>0</v>
      </c>
      <c r="L63" s="118">
        <f t="shared" si="4"/>
        <v>0</v>
      </c>
      <c r="M63" s="1"/>
      <c r="N63" s="1"/>
      <c r="O63" s="1"/>
      <c r="P63" s="1"/>
      <c r="Q63" s="1"/>
      <c r="R63" s="1"/>
      <c r="S63" s="1"/>
      <c r="T63" s="1"/>
      <c r="U63" s="1"/>
      <c r="V63" s="1"/>
      <c r="W63" s="1"/>
      <c r="X63" s="1"/>
      <c r="Y63" s="1"/>
      <c r="Z63" s="1"/>
    </row>
    <row r="64" spans="1:26" ht="14.25" customHeight="1">
      <c r="A64" s="119" t="s">
        <v>74</v>
      </c>
      <c r="B64" s="120">
        <f>Overview!H$84</f>
        <v>0</v>
      </c>
      <c r="C64" s="91">
        <f>Overview!H$86</f>
        <v>0</v>
      </c>
      <c r="D64" s="91">
        <f>Overview!H$88</f>
        <v>0</v>
      </c>
      <c r="E64" s="92"/>
      <c r="F64" s="1"/>
      <c r="G64" s="116">
        <f>_xlfn.XLOOKUP(H64,'Cost Input'!$E$7:$E$964,'Cost Input'!$D$7:$D$964,"No staff profile found")</f>
        <v>0</v>
      </c>
      <c r="H64" s="70"/>
      <c r="I64" s="77" t="str">
        <f>_xlfn.XLOOKUP(H64,'Cost Input'!$E$7:$E$964,'Cost Input'!$F$7:$F$964,"No staff costs found")</f>
        <v>No staff costs found</v>
      </c>
      <c r="J64" s="117">
        <f>SUMIFS('Cost Input'!$G$7:$G$964,'Cost Input'!$A$7:$A$964,'Summary - I'!$A$58,'Cost Input'!$E$7:$E$964,H64)</f>
        <v>0</v>
      </c>
      <c r="K64" s="117">
        <f>SUMIFS('Cost Input'!$I$7:$I$964,'Cost Input'!$A$7:$A$964,'Summary - I'!$A$58,'Cost Input'!$E$7:$E$964,'Summary - I'!H64)</f>
        <v>0</v>
      </c>
      <c r="L64" s="118">
        <f t="shared" si="4"/>
        <v>0</v>
      </c>
      <c r="M64" s="1"/>
      <c r="N64" s="1"/>
      <c r="O64" s="1"/>
      <c r="P64" s="1"/>
      <c r="Q64" s="1"/>
      <c r="R64" s="1"/>
      <c r="S64" s="1"/>
      <c r="T64" s="1"/>
      <c r="U64" s="1"/>
      <c r="V64" s="1"/>
      <c r="W64" s="1"/>
      <c r="X64" s="1"/>
      <c r="Y64" s="1"/>
      <c r="Z64" s="1"/>
    </row>
    <row r="65" spans="1:26" ht="14.25" customHeight="1">
      <c r="A65" s="119" t="s">
        <v>78</v>
      </c>
      <c r="B65" s="120">
        <f>Overview!H$102</f>
        <v>0</v>
      </c>
      <c r="C65" s="91">
        <f>Overview!H$104</f>
        <v>0</v>
      </c>
      <c r="D65" s="91">
        <f>Overview!H$106</f>
        <v>0</v>
      </c>
      <c r="E65" s="92"/>
      <c r="F65" s="1"/>
      <c r="G65" s="116">
        <f>_xlfn.XLOOKUP(H65,'Cost Input'!$E$7:$E$964,'Cost Input'!$D$7:$D$964,"No staff profile found")</f>
        <v>0</v>
      </c>
      <c r="H65" s="70"/>
      <c r="I65" s="77" t="e">
        <f>_xlfn.XLOOKUP(H65,'Cost Input'!$E$7:$E$964,'Cost Input'!$F$7:$F$964,"No staff costs found")</f>
        <v>#N/A</v>
      </c>
      <c r="J65" s="117">
        <f>SUMIFS('Cost Input'!$G$7:$G$964,'Cost Input'!$A$7:$A$964,'Summary - I'!$A$58,'Cost Input'!$E$7:$E$964,H65)</f>
        <v>0</v>
      </c>
      <c r="K65" s="117">
        <f>SUMIFS('Cost Input'!$I$7:$I$964,'Cost Input'!$A$7:$A$964,'Summary - I'!$A$58,'Cost Input'!$E$7:$E$964,'Summary - I'!H65)</f>
        <v>0</v>
      </c>
      <c r="L65" s="118">
        <f t="shared" si="4"/>
        <v>0</v>
      </c>
      <c r="M65" s="1"/>
      <c r="N65" s="1"/>
      <c r="O65" s="1"/>
      <c r="P65" s="1"/>
      <c r="Q65" s="1"/>
      <c r="R65" s="1"/>
      <c r="S65" s="1"/>
      <c r="T65" s="1"/>
      <c r="U65" s="1"/>
      <c r="V65" s="1"/>
      <c r="W65" s="1"/>
      <c r="X65" s="1"/>
      <c r="Y65" s="1"/>
      <c r="Z65" s="1"/>
    </row>
    <row r="66" spans="1:26" ht="14.25" customHeight="1">
      <c r="A66" s="121" t="s">
        <v>117</v>
      </c>
      <c r="B66" s="122">
        <f>Overview!H$121</f>
        <v>0</v>
      </c>
      <c r="C66" s="101">
        <f>Overview!H$122</f>
        <v>0</v>
      </c>
      <c r="D66" s="101">
        <f>Overview!H$123</f>
        <v>0</v>
      </c>
      <c r="E66" s="102"/>
      <c r="F66" s="1"/>
      <c r="G66" s="116">
        <f>_xlfn.XLOOKUP(H66,'Cost Input'!$E$7:$E$964,'Cost Input'!$D$7:$D$964,"No staff profile found")</f>
        <v>0</v>
      </c>
      <c r="H66" s="70"/>
      <c r="I66" s="77" t="e">
        <f>_xlfn.XLOOKUP(H66,'Cost Input'!$E$7:$E$964,'Cost Input'!$F$7:$F$964,"No staff costs found")</f>
        <v>#N/A</v>
      </c>
      <c r="J66" s="117">
        <f>SUMIFS('Cost Input'!$G$7:$G$964,'Cost Input'!$A$7:$A$964,'Summary - I'!$A$58,'Cost Input'!$E$7:$E$964,H66)</f>
        <v>0</v>
      </c>
      <c r="K66" s="117">
        <f>SUMIFS('Cost Input'!$I$7:$I$964,'Cost Input'!$A$7:$A$964,'Summary - I'!$A$58,'Cost Input'!$E$7:$E$964,'Summary - I'!H66)</f>
        <v>0</v>
      </c>
      <c r="L66" s="118">
        <f t="shared" si="4"/>
        <v>0</v>
      </c>
      <c r="M66" s="1"/>
      <c r="N66" s="1"/>
      <c r="O66" s="1"/>
      <c r="P66" s="1"/>
      <c r="Q66" s="1"/>
      <c r="R66" s="1"/>
      <c r="S66" s="1"/>
      <c r="T66" s="1"/>
      <c r="U66" s="1"/>
      <c r="V66" s="1"/>
      <c r="W66" s="1"/>
      <c r="X66" s="1"/>
      <c r="Y66" s="1"/>
      <c r="Z66" s="1"/>
    </row>
    <row r="67" spans="1:26" ht="14.25" customHeight="1">
      <c r="A67" s="1"/>
      <c r="B67" s="1"/>
      <c r="C67" s="1"/>
      <c r="D67" s="1"/>
      <c r="E67" s="1"/>
      <c r="F67" s="1"/>
      <c r="G67" s="116">
        <f>_xlfn.XLOOKUP(H67,'Cost Input'!$E$7:$E$964,'Cost Input'!$D$7:$D$964,"No staff profile found")</f>
        <v>0</v>
      </c>
      <c r="H67" s="70"/>
      <c r="I67" s="77" t="e">
        <f>_xlfn.XLOOKUP(H67,'Cost Input'!$E$7:$E$964,'Cost Input'!$F$7:$F$964,"No staff costs found")</f>
        <v>#N/A</v>
      </c>
      <c r="J67" s="117">
        <f>SUMIFS('Cost Input'!$G$7:$G$964,'Cost Input'!$A$7:$A$964,'Summary - I'!$A$58,'Cost Input'!$E$7:$E$964,H67)</f>
        <v>0</v>
      </c>
      <c r="K67" s="117">
        <f>SUMIFS('Cost Input'!$I$7:$I$964,'Cost Input'!$A$7:$A$964,'Summary - I'!$A$58,'Cost Input'!$E$7:$E$964,'Summary - I'!H67)</f>
        <v>0</v>
      </c>
      <c r="L67" s="118">
        <f t="shared" si="4"/>
        <v>0</v>
      </c>
      <c r="M67" s="1"/>
      <c r="N67" s="1"/>
      <c r="O67" s="1"/>
      <c r="P67" s="1"/>
      <c r="Q67" s="1"/>
      <c r="R67" s="1"/>
      <c r="S67" s="1"/>
      <c r="T67" s="1"/>
      <c r="U67" s="1"/>
      <c r="V67" s="1"/>
      <c r="W67" s="1"/>
      <c r="X67" s="1"/>
      <c r="Y67" s="1"/>
      <c r="Z67" s="1"/>
    </row>
    <row r="68" spans="1:26" ht="14.25" customHeight="1">
      <c r="A68" s="1"/>
      <c r="B68" s="1"/>
      <c r="C68" s="1"/>
      <c r="D68" s="1"/>
      <c r="E68" s="1"/>
      <c r="F68" s="1"/>
      <c r="G68" s="116">
        <f>_xlfn.XLOOKUP(H68,'Cost Input'!$E$7:$E$964,'Cost Input'!$D$7:$D$964,"No staff profile found")</f>
        <v>0</v>
      </c>
      <c r="H68" s="70"/>
      <c r="I68" s="77" t="e">
        <f>_xlfn.XLOOKUP(H68,'Cost Input'!$E$7:$E$964,'Cost Input'!$F$7:$F$964,"No staff costs found")</f>
        <v>#N/A</v>
      </c>
      <c r="J68" s="117">
        <f>SUMIFS('Cost Input'!$G$7:$G$964,'Cost Input'!$A$7:$A$964,'Summary - I'!$A$58,'Cost Input'!$E$7:$E$964,H68)</f>
        <v>0</v>
      </c>
      <c r="K68" s="117">
        <f>SUMIFS('Cost Input'!$I$7:$I$964,'Cost Input'!$A$7:$A$964,'Summary - I'!$A$58,'Cost Input'!$E$7:$E$964,'Summary - I'!H68)</f>
        <v>0</v>
      </c>
      <c r="L68" s="118">
        <f t="shared" si="4"/>
        <v>0</v>
      </c>
      <c r="M68" s="1"/>
      <c r="N68" s="1"/>
      <c r="O68" s="1"/>
      <c r="P68" s="1"/>
      <c r="Q68" s="1"/>
      <c r="R68" s="1"/>
      <c r="S68" s="1"/>
      <c r="T68" s="1"/>
      <c r="U68" s="1"/>
      <c r="V68" s="1"/>
      <c r="W68" s="1"/>
      <c r="X68" s="1"/>
      <c r="Y68" s="1"/>
      <c r="Z68" s="1"/>
    </row>
    <row r="69" spans="1:26" ht="14.25" customHeight="1">
      <c r="A69" s="1"/>
      <c r="B69" s="1"/>
      <c r="C69" s="1"/>
      <c r="D69" s="1"/>
      <c r="E69" s="1"/>
      <c r="F69" s="1"/>
      <c r="G69" s="116">
        <f>_xlfn.XLOOKUP(H69,'Cost Input'!$E$7:$E$964,'Cost Input'!$D$7:$D$964,"No staff profile found")</f>
        <v>0</v>
      </c>
      <c r="H69" s="123"/>
      <c r="I69" s="77" t="e">
        <f>_xlfn.XLOOKUP(H69,'Cost Input'!$E$7:$E$964,'Cost Input'!$F$7:$F$964,"No staff costs found")</f>
        <v>#N/A</v>
      </c>
      <c r="J69" s="124">
        <f>SUMIFS('Cost Input'!$G$7:$G$964,'Cost Input'!$A$7:$A$964,'Summary - I'!$A$58,'Cost Input'!$E$7:$E$964,H69)</f>
        <v>0</v>
      </c>
      <c r="K69" s="124">
        <f>SUMIFS('Cost Input'!$I$7:$I$964,'Cost Input'!$A$7:$A$964,'Summary - I'!$A$58,'Cost Input'!$E$7:$E$964,'Summary - I'!H69)</f>
        <v>0</v>
      </c>
      <c r="L69" s="125">
        <f t="shared" si="4"/>
        <v>0</v>
      </c>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229" t="str">
        <f>'Definition Categories'!$A11</f>
        <v>P6 -</v>
      </c>
      <c r="B71" s="170"/>
      <c r="C71" s="170"/>
      <c r="D71" s="170"/>
      <c r="E71" s="170"/>
      <c r="F71" s="170"/>
      <c r="G71" s="170"/>
      <c r="H71" s="170"/>
      <c r="I71" s="170"/>
      <c r="J71" s="170"/>
      <c r="K71" s="170"/>
      <c r="L71" s="171"/>
      <c r="M71" s="1"/>
      <c r="N71" s="1"/>
      <c r="O71" s="1"/>
      <c r="P71" s="1"/>
      <c r="Q71" s="1"/>
      <c r="R71" s="1"/>
      <c r="S71" s="1"/>
      <c r="T71" s="1"/>
      <c r="U71" s="1"/>
      <c r="V71" s="1"/>
      <c r="W71" s="1"/>
      <c r="X71" s="1"/>
      <c r="Y71" s="1"/>
      <c r="Z71" s="1"/>
    </row>
    <row r="72" spans="1:26" ht="14.25" customHeight="1">
      <c r="B72" s="110" t="s">
        <v>128</v>
      </c>
      <c r="C72" s="111" t="s">
        <v>115</v>
      </c>
      <c r="D72" s="111" t="s">
        <v>117</v>
      </c>
      <c r="E72" s="112" t="s">
        <v>129</v>
      </c>
      <c r="F72" s="126"/>
      <c r="G72" s="110" t="s">
        <v>96</v>
      </c>
      <c r="H72" s="111"/>
      <c r="I72" s="111" t="s">
        <v>131</v>
      </c>
      <c r="J72" s="111" t="s">
        <v>132</v>
      </c>
      <c r="K72" s="111" t="s">
        <v>133</v>
      </c>
      <c r="L72" s="112" t="s">
        <v>134</v>
      </c>
      <c r="M72" s="1"/>
      <c r="N72" s="1"/>
      <c r="O72" s="1"/>
      <c r="P72" s="1"/>
      <c r="Q72" s="1"/>
      <c r="R72" s="1"/>
      <c r="S72" s="1"/>
      <c r="T72" s="1"/>
      <c r="U72" s="1"/>
      <c r="V72" s="1"/>
      <c r="W72" s="1"/>
      <c r="X72" s="1"/>
      <c r="Y72" s="1"/>
      <c r="Z72" s="1"/>
    </row>
    <row r="73" spans="1:26" ht="14.25" customHeight="1">
      <c r="A73" s="114" t="s">
        <v>66</v>
      </c>
      <c r="B73" s="115">
        <f>Overview!I$18</f>
        <v>0</v>
      </c>
      <c r="C73" s="98">
        <f>Overview!I$20</f>
        <v>0</v>
      </c>
      <c r="D73" s="98">
        <f>Overview!I$22</f>
        <v>0</v>
      </c>
      <c r="E73" s="99"/>
      <c r="F73" s="1"/>
      <c r="G73" s="116" t="str">
        <f>_xlfn.XLOOKUP(H73,'Cost Input'!$E$7:$E$964,'Cost Input'!$D$7:$D$964,"No staff profile found")</f>
        <v>No staff profile found</v>
      </c>
      <c r="H73" s="76" t="str" cm="1">
        <f t="array" ref="H73">_xlfn.UNIQUE(_xlfn._xlws.SORT(_xlfn._xlws.FILTER('Cost Input'!$E$7:$E$964,('Cost Input'!$B$7:$B$964="Staff")*('Cost Input'!$A$7:$A$964=$A$71),"No Staff costs"),1,-1))</f>
        <v>No Staff costs</v>
      </c>
      <c r="I73" s="77" t="str">
        <f>_xlfn.XLOOKUP(H73,'Cost Input'!$E$7:$E$964,'Cost Input'!$F$7:$F$964,"No staff costs found")</f>
        <v>No staff costs found</v>
      </c>
      <c r="J73" s="117">
        <f>SUMIFS('Cost Input'!$G$7:$G$964,'Cost Input'!$A$7:$A$964,'Summary - I'!$A$71,'Cost Input'!$E$7:$E$964,H73)</f>
        <v>0</v>
      </c>
      <c r="K73" s="117">
        <f>SUMIFS('Cost Input'!$I$7:$I$964,'Cost Input'!$A$7:$A$964,'Summary - I'!$A$71,'Cost Input'!$E$7:$E$964,'Summary - I'!H73)</f>
        <v>0</v>
      </c>
      <c r="L73" s="118">
        <f t="shared" ref="L73:L82" si="5">J73+K73</f>
        <v>0</v>
      </c>
      <c r="M73" s="1"/>
      <c r="N73" s="1"/>
      <c r="O73" s="1"/>
      <c r="P73" s="1"/>
      <c r="Q73" s="1"/>
      <c r="R73" s="1"/>
      <c r="S73" s="1"/>
      <c r="T73" s="1"/>
      <c r="U73" s="1"/>
      <c r="V73" s="1"/>
      <c r="W73" s="1"/>
      <c r="X73" s="1"/>
      <c r="Y73" s="1"/>
      <c r="Z73" s="1"/>
    </row>
    <row r="74" spans="1:26" ht="14.25" customHeight="1">
      <c r="A74" s="119" t="s">
        <v>122</v>
      </c>
      <c r="B74" s="120">
        <f>Overview!I$36</f>
        <v>0</v>
      </c>
      <c r="C74" s="91">
        <f>Overview!I$37</f>
        <v>0</v>
      </c>
      <c r="D74" s="91">
        <f>Overview!I$38</f>
        <v>0</v>
      </c>
      <c r="E74" s="92"/>
      <c r="F74" s="1"/>
      <c r="G74" s="116">
        <f>_xlfn.XLOOKUP(H74,'Cost Input'!$E$7:$E$964,'Cost Input'!$D$7:$D$964,"No staff profile found")</f>
        <v>0</v>
      </c>
      <c r="H74" s="70"/>
      <c r="I74" s="77" t="e">
        <f>_xlfn.XLOOKUP(H74,'Cost Input'!$E$7:$E$964,'Cost Input'!$F$7:$F$964,"No staff costs found")</f>
        <v>#N/A</v>
      </c>
      <c r="J74" s="117">
        <f>SUMIFS('Cost Input'!$G$7:$G$964,'Cost Input'!$A$7:$A$964,'Summary - I'!$A$71,'Cost Input'!$E$7:$E$964,H74)</f>
        <v>0</v>
      </c>
      <c r="K74" s="117">
        <f>SUMIFS('Cost Input'!$I$7:$I$964,'Cost Input'!$A$7:$A$964,'Summary - I'!$A$71,'Cost Input'!$E$7:$E$964,'Summary - I'!H74)</f>
        <v>0</v>
      </c>
      <c r="L74" s="118">
        <f t="shared" si="5"/>
        <v>0</v>
      </c>
      <c r="M74" s="1"/>
      <c r="N74" s="1"/>
      <c r="O74" s="1"/>
      <c r="P74" s="1"/>
      <c r="Q74" s="1"/>
      <c r="R74" s="1"/>
      <c r="S74" s="1"/>
      <c r="T74" s="1"/>
      <c r="U74" s="1"/>
      <c r="V74" s="1"/>
      <c r="W74" s="1"/>
      <c r="X74" s="1"/>
      <c r="Y74" s="1"/>
      <c r="Z74" s="1"/>
    </row>
    <row r="75" spans="1:26" ht="14.25" customHeight="1">
      <c r="A75" s="119" t="s">
        <v>135</v>
      </c>
      <c r="B75" s="120">
        <f>Overview!I$51</f>
        <v>0</v>
      </c>
      <c r="C75" s="91">
        <f>Overview!I$53</f>
        <v>0</v>
      </c>
      <c r="D75" s="91">
        <f>Overview!I$55</f>
        <v>0</v>
      </c>
      <c r="E75" s="92"/>
      <c r="F75" s="1"/>
      <c r="G75" s="116">
        <f>_xlfn.XLOOKUP(H75,'Cost Input'!$E$7:$E$964,'Cost Input'!$D$7:$D$964,"No staff profile found")</f>
        <v>0</v>
      </c>
      <c r="H75" s="70"/>
      <c r="I75" s="77" t="e">
        <f>_xlfn.XLOOKUP(H75,'Cost Input'!$E$7:$E$964,'Cost Input'!$F$7:$F$964,"No staff costs found")</f>
        <v>#N/A</v>
      </c>
      <c r="J75" s="117">
        <f>SUMIFS('Cost Input'!$G$7:$G$964,'Cost Input'!$A$7:$A$964,'Summary - I'!$A$71,'Cost Input'!$E$7:$E$964,H75)</f>
        <v>0</v>
      </c>
      <c r="K75" s="117">
        <f>SUMIFS('Cost Input'!$I$7:$I$964,'Cost Input'!$A$7:$A$964,'Summary - I'!$A$71,'Cost Input'!$E$7:$E$964,'Summary - I'!H75)</f>
        <v>0</v>
      </c>
      <c r="L75" s="118">
        <f t="shared" si="5"/>
        <v>0</v>
      </c>
      <c r="M75" s="1"/>
      <c r="N75" s="1"/>
      <c r="O75" s="1"/>
      <c r="P75" s="1"/>
      <c r="Q75" s="1"/>
      <c r="R75" s="1"/>
      <c r="S75" s="1"/>
      <c r="T75" s="1"/>
      <c r="U75" s="1"/>
      <c r="V75" s="1"/>
      <c r="W75" s="1"/>
      <c r="X75" s="1"/>
      <c r="Y75" s="1"/>
      <c r="Z75" s="1"/>
    </row>
    <row r="76" spans="1:26" ht="14.25" customHeight="1">
      <c r="A76" s="119" t="s">
        <v>123</v>
      </c>
      <c r="B76" s="120">
        <f>Overview!I$69</f>
        <v>0</v>
      </c>
      <c r="C76" s="91">
        <f>Overview!I$70</f>
        <v>0</v>
      </c>
      <c r="D76" s="91">
        <f>Overview!I$71</f>
        <v>0</v>
      </c>
      <c r="E76" s="92"/>
      <c r="F76" s="1"/>
      <c r="G76" s="116">
        <f>_xlfn.XLOOKUP(H76,'Cost Input'!$E$7:$E$964,'Cost Input'!$D$7:$D$964,"No staff profile found")</f>
        <v>0</v>
      </c>
      <c r="H76" s="70"/>
      <c r="I76" s="77" t="e">
        <f>_xlfn.XLOOKUP(H76,'Cost Input'!$E$7:$E$964,'Cost Input'!$F$7:$F$964,"No staff costs found")</f>
        <v>#N/A</v>
      </c>
      <c r="J76" s="117">
        <f>SUMIFS('Cost Input'!$G$7:$G$964,'Cost Input'!$A$7:$A$964,'Summary - I'!$A$71,'Cost Input'!$E$7:$E$964,H76)</f>
        <v>0</v>
      </c>
      <c r="K76" s="117">
        <f>SUMIFS('Cost Input'!$I$7:$I$964,'Cost Input'!$A$7:$A$964,'Summary - I'!$A$71,'Cost Input'!$E$7:$E$964,'Summary - I'!H76)</f>
        <v>0</v>
      </c>
      <c r="L76" s="118">
        <f t="shared" si="5"/>
        <v>0</v>
      </c>
      <c r="M76" s="1"/>
      <c r="N76" s="1"/>
      <c r="O76" s="1"/>
      <c r="P76" s="1"/>
      <c r="Q76" s="1"/>
      <c r="R76" s="1"/>
      <c r="S76" s="1"/>
      <c r="T76" s="1"/>
      <c r="U76" s="1"/>
      <c r="V76" s="1"/>
      <c r="W76" s="1"/>
      <c r="X76" s="1"/>
      <c r="Y76" s="1"/>
      <c r="Z76" s="1"/>
    </row>
    <row r="77" spans="1:26" ht="14.25" customHeight="1">
      <c r="A77" s="119" t="s">
        <v>74</v>
      </c>
      <c r="B77" s="120">
        <f>Overview!I$84</f>
        <v>0</v>
      </c>
      <c r="C77" s="91">
        <f>Overview!I$86</f>
        <v>0</v>
      </c>
      <c r="D77" s="91">
        <f>Overview!I$88</f>
        <v>0</v>
      </c>
      <c r="E77" s="92"/>
      <c r="F77" s="1"/>
      <c r="G77" s="116">
        <f>_xlfn.XLOOKUP(H77,'Cost Input'!$E$7:$E$964,'Cost Input'!$D$7:$D$964,"No staff profile found")</f>
        <v>0</v>
      </c>
      <c r="H77" s="70"/>
      <c r="I77" s="77" t="e">
        <f>_xlfn.XLOOKUP(H77,'Cost Input'!$E$7:$E$964,'Cost Input'!$F$7:$F$964,"No staff costs found")</f>
        <v>#N/A</v>
      </c>
      <c r="J77" s="117">
        <f>SUMIFS('Cost Input'!$G$7:$G$964,'Cost Input'!$A$7:$A$964,'Summary - I'!$A$71,'Cost Input'!$E$7:$E$964,H77)</f>
        <v>0</v>
      </c>
      <c r="K77" s="117">
        <f>SUMIFS('Cost Input'!$I$7:$I$964,'Cost Input'!$A$7:$A$964,'Summary - I'!$A$71,'Cost Input'!$E$7:$E$964,'Summary - I'!H77)</f>
        <v>0</v>
      </c>
      <c r="L77" s="118">
        <f t="shared" si="5"/>
        <v>0</v>
      </c>
      <c r="M77" s="1"/>
      <c r="N77" s="1"/>
      <c r="O77" s="1"/>
      <c r="P77" s="1"/>
      <c r="Q77" s="1"/>
      <c r="R77" s="1"/>
      <c r="S77" s="1"/>
      <c r="T77" s="1"/>
      <c r="U77" s="1"/>
      <c r="V77" s="1"/>
      <c r="W77" s="1"/>
      <c r="X77" s="1"/>
      <c r="Y77" s="1"/>
      <c r="Z77" s="1"/>
    </row>
    <row r="78" spans="1:26" ht="14.25" customHeight="1">
      <c r="A78" s="119" t="s">
        <v>78</v>
      </c>
      <c r="B78" s="120">
        <f>Overview!I$102</f>
        <v>0</v>
      </c>
      <c r="C78" s="91">
        <f>Overview!I$104</f>
        <v>0</v>
      </c>
      <c r="D78" s="91">
        <f>Overview!I$106</f>
        <v>0</v>
      </c>
      <c r="E78" s="92"/>
      <c r="F78" s="1"/>
      <c r="G78" s="116">
        <f>_xlfn.XLOOKUP(H78,'Cost Input'!$E$7:$E$964,'Cost Input'!$D$7:$D$964,"No staff profile found")</f>
        <v>0</v>
      </c>
      <c r="H78" s="70"/>
      <c r="I78" s="77" t="e">
        <f>_xlfn.XLOOKUP(H78,'Cost Input'!$E$7:$E$964,'Cost Input'!$F$7:$F$964,"No staff costs found")</f>
        <v>#N/A</v>
      </c>
      <c r="J78" s="117">
        <f>SUMIFS('Cost Input'!$G$7:$G$964,'Cost Input'!$A$7:$A$964,'Summary - I'!$A$71,'Cost Input'!$E$7:$E$964,H78)</f>
        <v>0</v>
      </c>
      <c r="K78" s="117">
        <f>SUMIFS('Cost Input'!$I$7:$I$964,'Cost Input'!$A$7:$A$964,'Summary - I'!$A$71,'Cost Input'!$E$7:$E$964,'Summary - I'!H78)</f>
        <v>0</v>
      </c>
      <c r="L78" s="118">
        <f t="shared" si="5"/>
        <v>0</v>
      </c>
      <c r="M78" s="1"/>
      <c r="N78" s="1"/>
      <c r="O78" s="1"/>
      <c r="P78" s="1"/>
      <c r="Q78" s="1"/>
      <c r="R78" s="1"/>
      <c r="S78" s="1"/>
      <c r="T78" s="1"/>
      <c r="U78" s="1"/>
      <c r="V78" s="1"/>
      <c r="W78" s="1"/>
      <c r="X78" s="1"/>
      <c r="Y78" s="1"/>
      <c r="Z78" s="1"/>
    </row>
    <row r="79" spans="1:26" ht="14.25" customHeight="1">
      <c r="A79" s="121" t="s">
        <v>117</v>
      </c>
      <c r="B79" s="122">
        <f>Overview!I$121</f>
        <v>0</v>
      </c>
      <c r="C79" s="101">
        <f>Overview!I$122</f>
        <v>0</v>
      </c>
      <c r="D79" s="101">
        <f>Overview!I$123</f>
        <v>0</v>
      </c>
      <c r="E79" s="102"/>
      <c r="F79" s="1"/>
      <c r="G79" s="116">
        <f>_xlfn.XLOOKUP(H79,'Cost Input'!$E$7:$E$964,'Cost Input'!$D$7:$D$964,"No staff profile found")</f>
        <v>0</v>
      </c>
      <c r="H79" s="70"/>
      <c r="I79" s="77" t="e">
        <f>_xlfn.XLOOKUP(H79,'Cost Input'!$E$7:$E$964,'Cost Input'!$F$7:$F$964,"No staff costs found")</f>
        <v>#N/A</v>
      </c>
      <c r="J79" s="117">
        <f>SUMIFS('Cost Input'!$G$7:$G$964,'Cost Input'!$A$7:$A$964,'Summary - I'!$A$71,'Cost Input'!$E$7:$E$964,H79)</f>
        <v>0</v>
      </c>
      <c r="K79" s="117">
        <f>SUMIFS('Cost Input'!$I$7:$I$964,'Cost Input'!$A$7:$A$964,'Summary - I'!$A$71,'Cost Input'!$E$7:$E$964,'Summary - I'!H79)</f>
        <v>0</v>
      </c>
      <c r="L79" s="118">
        <f t="shared" si="5"/>
        <v>0</v>
      </c>
      <c r="M79" s="1"/>
      <c r="N79" s="1"/>
      <c r="O79" s="1"/>
      <c r="P79" s="1"/>
      <c r="Q79" s="1"/>
      <c r="R79" s="1"/>
      <c r="S79" s="1"/>
      <c r="T79" s="1"/>
      <c r="U79" s="1"/>
      <c r="V79" s="1"/>
      <c r="W79" s="1"/>
      <c r="X79" s="1"/>
      <c r="Y79" s="1"/>
      <c r="Z79" s="1"/>
    </row>
    <row r="80" spans="1:26" ht="14.25" customHeight="1">
      <c r="A80" s="1"/>
      <c r="B80" s="1"/>
      <c r="C80" s="1"/>
      <c r="D80" s="1"/>
      <c r="E80" s="1"/>
      <c r="F80" s="1"/>
      <c r="G80" s="116">
        <f>_xlfn.XLOOKUP(H80,'Cost Input'!$E$7:$E$964,'Cost Input'!$D$7:$D$964,"No staff profile found")</f>
        <v>0</v>
      </c>
      <c r="H80" s="70"/>
      <c r="I80" s="77" t="e">
        <f>_xlfn.XLOOKUP(H80,'Cost Input'!$E$7:$E$964,'Cost Input'!$F$7:$F$964,"No staff costs found")</f>
        <v>#N/A</v>
      </c>
      <c r="J80" s="117">
        <f>SUMIFS('Cost Input'!$G$7:$G$964,'Cost Input'!$A$7:$A$964,'Summary - I'!$A$71,'Cost Input'!$E$7:$E$964,H80)</f>
        <v>0</v>
      </c>
      <c r="K80" s="117">
        <f>SUMIFS('Cost Input'!$I$7:$I$964,'Cost Input'!$A$7:$A$964,'Summary - I'!$A$71,'Cost Input'!$E$7:$E$964,'Summary - I'!H80)</f>
        <v>0</v>
      </c>
      <c r="L80" s="118">
        <f t="shared" si="5"/>
        <v>0</v>
      </c>
      <c r="M80" s="1"/>
      <c r="N80" s="1"/>
      <c r="O80" s="1"/>
      <c r="P80" s="1"/>
      <c r="Q80" s="1"/>
      <c r="R80" s="1"/>
      <c r="S80" s="1"/>
      <c r="T80" s="1"/>
      <c r="U80" s="1"/>
      <c r="V80" s="1"/>
      <c r="W80" s="1"/>
      <c r="X80" s="1"/>
      <c r="Y80" s="1"/>
      <c r="Z80" s="1"/>
    </row>
    <row r="81" spans="1:26" ht="14.25" customHeight="1">
      <c r="A81" s="1"/>
      <c r="B81" s="1"/>
      <c r="C81" s="1"/>
      <c r="D81" s="1"/>
      <c r="E81" s="1"/>
      <c r="F81" s="1"/>
      <c r="G81" s="116">
        <f>_xlfn.XLOOKUP(H81,'Cost Input'!$E$7:$E$964,'Cost Input'!$D$7:$D$964,"No staff profile found")</f>
        <v>0</v>
      </c>
      <c r="H81" s="70"/>
      <c r="I81" s="77" t="e">
        <f>_xlfn.XLOOKUP(H81,'Cost Input'!$E$7:$E$964,'Cost Input'!$F$7:$F$964,"No staff costs found")</f>
        <v>#N/A</v>
      </c>
      <c r="J81" s="117">
        <f>SUMIFS('Cost Input'!$G$7:$G$964,'Cost Input'!$A$7:$A$964,'Summary - I'!$A$71,'Cost Input'!$E$7:$E$964,H81)</f>
        <v>0</v>
      </c>
      <c r="K81" s="117">
        <f>SUMIFS('Cost Input'!$I$7:$I$964,'Cost Input'!$A$7:$A$964,'Summary - I'!$A$71,'Cost Input'!$E$7:$E$964,'Summary - I'!H81)</f>
        <v>0</v>
      </c>
      <c r="L81" s="118">
        <f t="shared" si="5"/>
        <v>0</v>
      </c>
      <c r="M81" s="1"/>
      <c r="N81" s="1"/>
      <c r="O81" s="1"/>
      <c r="P81" s="1"/>
      <c r="Q81" s="1"/>
      <c r="R81" s="1"/>
      <c r="S81" s="1"/>
      <c r="T81" s="1"/>
      <c r="U81" s="1"/>
      <c r="V81" s="1"/>
      <c r="W81" s="1"/>
      <c r="X81" s="1"/>
      <c r="Y81" s="1"/>
      <c r="Z81" s="1"/>
    </row>
    <row r="82" spans="1:26" ht="14.25" customHeight="1">
      <c r="A82" s="1"/>
      <c r="B82" s="1"/>
      <c r="C82" s="1"/>
      <c r="D82" s="1"/>
      <c r="E82" s="1"/>
      <c r="F82" s="1"/>
      <c r="G82" s="116">
        <f>_xlfn.XLOOKUP(H82,'Cost Input'!$E$7:$E$964,'Cost Input'!$D$7:$D$964,"No staff profile found")</f>
        <v>0</v>
      </c>
      <c r="H82" s="123"/>
      <c r="I82" s="77" t="e">
        <f>_xlfn.XLOOKUP(H82,'Cost Input'!$E$7:$E$964,'Cost Input'!$F$7:$F$964,"No staff costs found")</f>
        <v>#N/A</v>
      </c>
      <c r="J82" s="124">
        <f>SUMIFS('Cost Input'!$G$7:$G$964,'Cost Input'!$A$7:$A$964,'Summary - I'!$A$71,'Cost Input'!$E$7:$E$964,H82)</f>
        <v>0</v>
      </c>
      <c r="K82" s="124">
        <f>SUMIFS('Cost Input'!$I$7:$I$964,'Cost Input'!$A$7:$A$964,'Summary - I'!$A$71,'Cost Input'!$E$7:$E$964,'Summary - I'!H82)</f>
        <v>0</v>
      </c>
      <c r="L82" s="125">
        <f t="shared" si="5"/>
        <v>0</v>
      </c>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229" t="str">
        <f>'Definition Categories'!$A12</f>
        <v>P7 -</v>
      </c>
      <c r="B84" s="170"/>
      <c r="C84" s="170"/>
      <c r="D84" s="170"/>
      <c r="E84" s="170"/>
      <c r="F84" s="170"/>
      <c r="G84" s="170"/>
      <c r="H84" s="170"/>
      <c r="I84" s="170"/>
      <c r="J84" s="170"/>
      <c r="K84" s="170"/>
      <c r="L84" s="171"/>
      <c r="M84" s="1"/>
      <c r="N84" s="1"/>
      <c r="O84" s="1"/>
      <c r="P84" s="1"/>
      <c r="Q84" s="1"/>
      <c r="R84" s="1"/>
      <c r="S84" s="1"/>
      <c r="T84" s="1"/>
      <c r="U84" s="1"/>
      <c r="V84" s="1"/>
      <c r="W84" s="1"/>
      <c r="X84" s="1"/>
      <c r="Y84" s="1"/>
      <c r="Z84" s="1"/>
    </row>
    <row r="85" spans="1:26" ht="14.25" customHeight="1">
      <c r="B85" s="110" t="s">
        <v>128</v>
      </c>
      <c r="C85" s="111" t="s">
        <v>115</v>
      </c>
      <c r="D85" s="111" t="s">
        <v>117</v>
      </c>
      <c r="E85" s="112" t="s">
        <v>129</v>
      </c>
      <c r="F85" s="126"/>
      <c r="G85" s="110" t="s">
        <v>96</v>
      </c>
      <c r="H85" s="111"/>
      <c r="I85" s="111" t="s">
        <v>131</v>
      </c>
      <c r="J85" s="111" t="s">
        <v>132</v>
      </c>
      <c r="K85" s="111" t="s">
        <v>133</v>
      </c>
      <c r="L85" s="112" t="s">
        <v>134</v>
      </c>
      <c r="M85" s="1"/>
      <c r="N85" s="1"/>
      <c r="O85" s="1"/>
      <c r="P85" s="1"/>
      <c r="Q85" s="1"/>
      <c r="R85" s="1"/>
      <c r="S85" s="1"/>
      <c r="T85" s="1"/>
      <c r="U85" s="1"/>
      <c r="V85" s="1"/>
      <c r="W85" s="1"/>
      <c r="X85" s="1"/>
      <c r="Y85" s="1"/>
      <c r="Z85" s="1"/>
    </row>
    <row r="86" spans="1:26" ht="14.25" customHeight="1">
      <c r="A86" s="114" t="s">
        <v>66</v>
      </c>
      <c r="B86" s="115">
        <f>Overview!J$18</f>
        <v>0</v>
      </c>
      <c r="C86" s="98">
        <f>Overview!J$20</f>
        <v>0</v>
      </c>
      <c r="D86" s="98">
        <f>Overview!J$22</f>
        <v>0</v>
      </c>
      <c r="E86" s="99"/>
      <c r="F86" s="1"/>
      <c r="G86" s="116" t="str">
        <f>_xlfn.XLOOKUP(H86,'Cost Input'!$E$7:$E$964,'Cost Input'!$D$7:$D$964,"No staff profile found")</f>
        <v>No staff profile found</v>
      </c>
      <c r="H86" s="76" t="str" cm="1">
        <f t="array" ref="H86">_xlfn.UNIQUE(_xlfn._xlws.SORT(_xlfn._xlws.FILTER('Cost Input'!$E$7:$E$964,('Cost Input'!$B$7:$B$964="Staff")*('Cost Input'!$A$7:$A$964=$A$84),"No Staff costs"),1,-1))</f>
        <v>No Staff costs</v>
      </c>
      <c r="I86" s="77" t="str">
        <f>_xlfn.XLOOKUP(H86,'Cost Input'!$E$7:$E$964,'Cost Input'!$F$7:$F$964,"No staff costs found")</f>
        <v>No staff costs found</v>
      </c>
      <c r="J86" s="117">
        <f>SUMIFS('Cost Input'!$G$7:$G$964,'Cost Input'!$A$7:$A$964,'Summary - I'!$A$84,'Cost Input'!$E$7:$E$964,H86)</f>
        <v>0</v>
      </c>
      <c r="K86" s="117">
        <f>SUMIFS('Cost Input'!$I$7:$I$964,'Cost Input'!$A$7:$A$964,'Summary - I'!$A$84,'Cost Input'!$E$7:$E$964,'Summary - I'!H86)</f>
        <v>0</v>
      </c>
      <c r="L86" s="118">
        <f t="shared" ref="L86:L95" si="6">J86+K86</f>
        <v>0</v>
      </c>
      <c r="M86" s="1"/>
      <c r="N86" s="1"/>
      <c r="O86" s="1"/>
      <c r="P86" s="1"/>
      <c r="Q86" s="1"/>
      <c r="R86" s="1"/>
      <c r="S86" s="1"/>
      <c r="T86" s="1"/>
      <c r="U86" s="1"/>
      <c r="V86" s="1"/>
      <c r="W86" s="1"/>
      <c r="X86" s="1"/>
      <c r="Y86" s="1"/>
      <c r="Z86" s="1"/>
    </row>
    <row r="87" spans="1:26" ht="14.25" customHeight="1">
      <c r="A87" s="119" t="s">
        <v>122</v>
      </c>
      <c r="B87" s="120">
        <f>Overview!J$36</f>
        <v>0</v>
      </c>
      <c r="C87" s="91">
        <f>Overview!J$37</f>
        <v>0</v>
      </c>
      <c r="D87" s="91">
        <f>Overview!J$38</f>
        <v>0</v>
      </c>
      <c r="E87" s="92"/>
      <c r="F87" s="1"/>
      <c r="G87" s="116">
        <f>_xlfn.XLOOKUP(H87,'Cost Input'!$E$7:$E$964,'Cost Input'!$D$7:$D$964,"No staff profile found")</f>
        <v>0</v>
      </c>
      <c r="H87" s="70"/>
      <c r="I87" s="77" t="e">
        <f>_xlfn.XLOOKUP(H87,'Cost Input'!$E$7:$E$964,'Cost Input'!$F$7:$F$964,"No staff costs found")</f>
        <v>#N/A</v>
      </c>
      <c r="J87" s="117">
        <f>SUMIFS('Cost Input'!$G$7:$G$964,'Cost Input'!$A$7:$A$964,'Summary - I'!$A$84,'Cost Input'!$E$7:$E$964,H87)</f>
        <v>0</v>
      </c>
      <c r="K87" s="117">
        <f>SUMIFS('Cost Input'!$I$7:$I$964,'Cost Input'!$A$7:$A$964,'Summary - I'!$A$84,'Cost Input'!$E$7:$E$964,'Summary - I'!H87)</f>
        <v>0</v>
      </c>
      <c r="L87" s="118">
        <f t="shared" si="6"/>
        <v>0</v>
      </c>
      <c r="M87" s="1"/>
      <c r="N87" s="1"/>
      <c r="O87" s="1"/>
      <c r="P87" s="1"/>
      <c r="Q87" s="1"/>
      <c r="R87" s="1"/>
      <c r="S87" s="1"/>
      <c r="T87" s="1"/>
      <c r="U87" s="1"/>
      <c r="V87" s="1"/>
      <c r="W87" s="1"/>
      <c r="X87" s="1"/>
      <c r="Y87" s="1"/>
      <c r="Z87" s="1"/>
    </row>
    <row r="88" spans="1:26" ht="14.25" customHeight="1">
      <c r="A88" s="119" t="s">
        <v>135</v>
      </c>
      <c r="B88" s="120">
        <f>Overview!J$51</f>
        <v>0</v>
      </c>
      <c r="C88" s="91">
        <f>Overview!J$53</f>
        <v>0</v>
      </c>
      <c r="D88" s="91">
        <f>Overview!J$55</f>
        <v>0</v>
      </c>
      <c r="E88" s="92"/>
      <c r="F88" s="1"/>
      <c r="G88" s="116">
        <f>_xlfn.XLOOKUP(H88,'Cost Input'!$E$7:$E$964,'Cost Input'!$D$7:$D$964,"No staff profile found")</f>
        <v>0</v>
      </c>
      <c r="H88" s="70"/>
      <c r="I88" s="77" t="e">
        <f>_xlfn.XLOOKUP(H88,'Cost Input'!$E$7:$E$964,'Cost Input'!$F$7:$F$964,"No staff costs found")</f>
        <v>#N/A</v>
      </c>
      <c r="J88" s="117">
        <f>SUMIFS('Cost Input'!$G$7:$G$964,'Cost Input'!$A$7:$A$964,'Summary - I'!$A$84,'Cost Input'!$E$7:$E$964,H88)</f>
        <v>0</v>
      </c>
      <c r="K88" s="117">
        <f>SUMIFS('Cost Input'!$I$7:$I$964,'Cost Input'!$A$7:$A$964,'Summary - I'!$A$84,'Cost Input'!$E$7:$E$964,'Summary - I'!H88)</f>
        <v>0</v>
      </c>
      <c r="L88" s="118">
        <f t="shared" si="6"/>
        <v>0</v>
      </c>
      <c r="M88" s="1"/>
      <c r="N88" s="1"/>
      <c r="O88" s="1"/>
      <c r="P88" s="1"/>
      <c r="Q88" s="1"/>
      <c r="R88" s="1"/>
      <c r="S88" s="1"/>
      <c r="T88" s="1"/>
      <c r="U88" s="1"/>
      <c r="V88" s="1"/>
      <c r="W88" s="1"/>
      <c r="X88" s="1"/>
      <c r="Y88" s="1"/>
      <c r="Z88" s="1"/>
    </row>
    <row r="89" spans="1:26" ht="14.25" customHeight="1">
      <c r="A89" s="119" t="s">
        <v>123</v>
      </c>
      <c r="B89" s="120">
        <f>Overview!J$69</f>
        <v>0</v>
      </c>
      <c r="C89" s="91">
        <f>Overview!J$70</f>
        <v>0</v>
      </c>
      <c r="D89" s="91">
        <f>Overview!J$71</f>
        <v>0</v>
      </c>
      <c r="E89" s="92"/>
      <c r="F89" s="1"/>
      <c r="G89" s="116">
        <f>_xlfn.XLOOKUP(H89,'Cost Input'!$E$7:$E$964,'Cost Input'!$D$7:$D$964,"No staff profile found")</f>
        <v>0</v>
      </c>
      <c r="H89" s="70"/>
      <c r="I89" s="77" t="e">
        <f>_xlfn.XLOOKUP(H89,'Cost Input'!$E$7:$E$964,'Cost Input'!$F$7:$F$964,"No staff costs found")</f>
        <v>#N/A</v>
      </c>
      <c r="J89" s="117">
        <f>SUMIFS('Cost Input'!$G$7:$G$964,'Cost Input'!$A$7:$A$964,'Summary - I'!$A$84,'Cost Input'!$E$7:$E$964,H89)</f>
        <v>0</v>
      </c>
      <c r="K89" s="117">
        <f>SUMIFS('Cost Input'!$I$7:$I$964,'Cost Input'!$A$7:$A$964,'Summary - I'!$A$84,'Cost Input'!$E$7:$E$964,'Summary - I'!H89)</f>
        <v>0</v>
      </c>
      <c r="L89" s="118">
        <f t="shared" si="6"/>
        <v>0</v>
      </c>
      <c r="M89" s="1"/>
      <c r="N89" s="1"/>
      <c r="O89" s="1"/>
      <c r="P89" s="1"/>
      <c r="Q89" s="1"/>
      <c r="R89" s="1"/>
      <c r="S89" s="1"/>
      <c r="T89" s="1"/>
      <c r="U89" s="1"/>
      <c r="V89" s="1"/>
      <c r="W89" s="1"/>
      <c r="X89" s="1"/>
      <c r="Y89" s="1"/>
      <c r="Z89" s="1"/>
    </row>
    <row r="90" spans="1:26" ht="14.25" customHeight="1">
      <c r="A90" s="119" t="s">
        <v>74</v>
      </c>
      <c r="B90" s="120">
        <f>Overview!J$84</f>
        <v>0</v>
      </c>
      <c r="C90" s="91">
        <f>Overview!J$86</f>
        <v>0</v>
      </c>
      <c r="D90" s="91">
        <f>Overview!J$88</f>
        <v>0</v>
      </c>
      <c r="E90" s="92"/>
      <c r="F90" s="1"/>
      <c r="G90" s="116">
        <f>_xlfn.XLOOKUP(H90,'Cost Input'!$E$7:$E$964,'Cost Input'!$D$7:$D$964,"No staff profile found")</f>
        <v>0</v>
      </c>
      <c r="H90" s="70"/>
      <c r="I90" s="77" t="e">
        <f>_xlfn.XLOOKUP(H90,'Cost Input'!$E$7:$E$964,'Cost Input'!$F$7:$F$964,"No staff costs found")</f>
        <v>#N/A</v>
      </c>
      <c r="J90" s="117">
        <f>SUMIFS('Cost Input'!$G$7:$G$964,'Cost Input'!$A$7:$A$964,'Summary - I'!$A$84,'Cost Input'!$E$7:$E$964,H90)</f>
        <v>0</v>
      </c>
      <c r="K90" s="117">
        <f>SUMIFS('Cost Input'!$I$7:$I$964,'Cost Input'!$A$7:$A$964,'Summary - I'!$A$84,'Cost Input'!$E$7:$E$964,'Summary - I'!H90)</f>
        <v>0</v>
      </c>
      <c r="L90" s="118">
        <f t="shared" si="6"/>
        <v>0</v>
      </c>
      <c r="M90" s="1"/>
      <c r="N90" s="1"/>
      <c r="O90" s="1"/>
      <c r="P90" s="1"/>
      <c r="Q90" s="1"/>
      <c r="R90" s="1"/>
      <c r="S90" s="1"/>
      <c r="T90" s="1"/>
      <c r="U90" s="1"/>
      <c r="V90" s="1"/>
      <c r="W90" s="1"/>
      <c r="X90" s="1"/>
      <c r="Y90" s="1"/>
      <c r="Z90" s="1"/>
    </row>
    <row r="91" spans="1:26" ht="14.25" customHeight="1">
      <c r="A91" s="119" t="s">
        <v>78</v>
      </c>
      <c r="B91" s="120">
        <f>Overview!J$102</f>
        <v>0</v>
      </c>
      <c r="C91" s="91">
        <f>Overview!J$104</f>
        <v>0</v>
      </c>
      <c r="D91" s="91">
        <f>Overview!J$106</f>
        <v>0</v>
      </c>
      <c r="E91" s="92"/>
      <c r="F91" s="1"/>
      <c r="G91" s="116">
        <f>_xlfn.XLOOKUP(H91,'Cost Input'!$E$7:$E$964,'Cost Input'!$D$7:$D$964,"No staff profile found")</f>
        <v>0</v>
      </c>
      <c r="H91" s="70"/>
      <c r="I91" s="77" t="e">
        <f>_xlfn.XLOOKUP(H91,'Cost Input'!$E$7:$E$964,'Cost Input'!$F$7:$F$964,"No staff costs found")</f>
        <v>#N/A</v>
      </c>
      <c r="J91" s="117">
        <f>SUMIFS('Cost Input'!$G$7:$G$964,'Cost Input'!$A$7:$A$964,'Summary - I'!$A$84,'Cost Input'!$E$7:$E$964,H91)</f>
        <v>0</v>
      </c>
      <c r="K91" s="117">
        <f>SUMIFS('Cost Input'!$I$7:$I$964,'Cost Input'!$A$7:$A$964,'Summary - I'!$A$84,'Cost Input'!$E$7:$E$964,'Summary - I'!H91)</f>
        <v>0</v>
      </c>
      <c r="L91" s="118">
        <f t="shared" si="6"/>
        <v>0</v>
      </c>
      <c r="M91" s="1"/>
      <c r="N91" s="1"/>
      <c r="O91" s="1"/>
      <c r="P91" s="1"/>
      <c r="Q91" s="1"/>
      <c r="R91" s="1"/>
      <c r="S91" s="1"/>
      <c r="T91" s="1"/>
      <c r="U91" s="1"/>
      <c r="V91" s="1"/>
      <c r="W91" s="1"/>
      <c r="X91" s="1"/>
      <c r="Y91" s="1"/>
      <c r="Z91" s="1"/>
    </row>
    <row r="92" spans="1:26" ht="14.25" customHeight="1">
      <c r="A92" s="121" t="s">
        <v>117</v>
      </c>
      <c r="B92" s="122">
        <f>Overview!J$121</f>
        <v>0</v>
      </c>
      <c r="C92" s="101">
        <f>Overview!J$122</f>
        <v>0</v>
      </c>
      <c r="D92" s="101">
        <f>Overview!J$123</f>
        <v>0</v>
      </c>
      <c r="E92" s="102"/>
      <c r="F92" s="1"/>
      <c r="G92" s="116">
        <f>_xlfn.XLOOKUP(H92,'Cost Input'!$E$7:$E$964,'Cost Input'!$D$7:$D$964,"No staff profile found")</f>
        <v>0</v>
      </c>
      <c r="H92" s="70"/>
      <c r="I92" s="77" t="e">
        <f>_xlfn.XLOOKUP(H92,'Cost Input'!$E$7:$E$964,'Cost Input'!$F$7:$F$964,"No staff costs found")</f>
        <v>#N/A</v>
      </c>
      <c r="J92" s="117">
        <f>SUMIFS('Cost Input'!$G$7:$G$964,'Cost Input'!$A$7:$A$964,'Summary - I'!$A$84,'Cost Input'!$E$7:$E$964,H92)</f>
        <v>0</v>
      </c>
      <c r="K92" s="117">
        <f>SUMIFS('Cost Input'!$I$7:$I$964,'Cost Input'!$A$7:$A$964,'Summary - I'!$A$84,'Cost Input'!$E$7:$E$964,'Summary - I'!H92)</f>
        <v>0</v>
      </c>
      <c r="L92" s="118">
        <f t="shared" si="6"/>
        <v>0</v>
      </c>
      <c r="M92" s="1"/>
      <c r="N92" s="1"/>
      <c r="O92" s="1"/>
      <c r="P92" s="1"/>
      <c r="Q92" s="1"/>
      <c r="R92" s="1"/>
      <c r="S92" s="1"/>
      <c r="T92" s="1"/>
      <c r="U92" s="1"/>
      <c r="V92" s="1"/>
      <c r="W92" s="1"/>
      <c r="X92" s="1"/>
      <c r="Y92" s="1"/>
      <c r="Z92" s="1"/>
    </row>
    <row r="93" spans="1:26" ht="14.25" customHeight="1">
      <c r="A93" s="1"/>
      <c r="B93" s="1"/>
      <c r="C93" s="1"/>
      <c r="D93" s="1"/>
      <c r="E93" s="1"/>
      <c r="F93" s="1"/>
      <c r="G93" s="116">
        <f>_xlfn.XLOOKUP(H93,'Cost Input'!$E$7:$E$964,'Cost Input'!$D$7:$D$964,"No staff profile found")</f>
        <v>0</v>
      </c>
      <c r="H93" s="70"/>
      <c r="I93" s="77" t="e">
        <f>_xlfn.XLOOKUP(H93,'Cost Input'!$E$7:$E$964,'Cost Input'!$F$7:$F$964,"No staff costs found")</f>
        <v>#N/A</v>
      </c>
      <c r="J93" s="117">
        <f>SUMIFS('Cost Input'!$G$7:$G$964,'Cost Input'!$A$7:$A$964,'Summary - I'!$A$84,'Cost Input'!$E$7:$E$964,H93)</f>
        <v>0</v>
      </c>
      <c r="K93" s="117">
        <f>SUMIFS('Cost Input'!$I$7:$I$964,'Cost Input'!$A$7:$A$964,'Summary - I'!$A$84,'Cost Input'!$E$7:$E$964,'Summary - I'!H93)</f>
        <v>0</v>
      </c>
      <c r="L93" s="118">
        <f t="shared" si="6"/>
        <v>0</v>
      </c>
      <c r="M93" s="1"/>
      <c r="N93" s="1"/>
      <c r="O93" s="1"/>
      <c r="P93" s="1"/>
      <c r="Q93" s="1"/>
      <c r="R93" s="1"/>
      <c r="S93" s="1"/>
      <c r="T93" s="1"/>
      <c r="U93" s="1"/>
      <c r="V93" s="1"/>
      <c r="W93" s="1"/>
      <c r="X93" s="1"/>
      <c r="Y93" s="1"/>
      <c r="Z93" s="1"/>
    </row>
    <row r="94" spans="1:26" ht="14.25" customHeight="1">
      <c r="A94" s="1"/>
      <c r="B94" s="1"/>
      <c r="C94" s="1"/>
      <c r="D94" s="1"/>
      <c r="E94" s="1"/>
      <c r="F94" s="1"/>
      <c r="G94" s="116">
        <f>_xlfn.XLOOKUP(H94,'Cost Input'!$E$7:$E$964,'Cost Input'!$D$7:$D$964,"No staff profile found")</f>
        <v>0</v>
      </c>
      <c r="H94" s="70"/>
      <c r="I94" s="77" t="e">
        <f>_xlfn.XLOOKUP(H94,'Cost Input'!$E$7:$E$964,'Cost Input'!$F$7:$F$964,"No staff costs found")</f>
        <v>#N/A</v>
      </c>
      <c r="J94" s="117">
        <f>SUMIFS('Cost Input'!$G$7:$G$964,'Cost Input'!$A$7:$A$964,'Summary - I'!$A$84,'Cost Input'!$E$7:$E$964,H94)</f>
        <v>0</v>
      </c>
      <c r="K94" s="117">
        <f>SUMIFS('Cost Input'!$I$7:$I$964,'Cost Input'!$A$7:$A$964,'Summary - I'!$A$84,'Cost Input'!$E$7:$E$964,'Summary - I'!H94)</f>
        <v>0</v>
      </c>
      <c r="L94" s="118">
        <f t="shared" si="6"/>
        <v>0</v>
      </c>
      <c r="M94" s="1"/>
      <c r="N94" s="1"/>
      <c r="O94" s="1"/>
      <c r="P94" s="1"/>
      <c r="Q94" s="1"/>
      <c r="R94" s="1"/>
      <c r="S94" s="1"/>
      <c r="T94" s="1"/>
      <c r="U94" s="1"/>
      <c r="V94" s="1"/>
      <c r="W94" s="1"/>
      <c r="X94" s="1"/>
      <c r="Y94" s="1"/>
      <c r="Z94" s="1"/>
    </row>
    <row r="95" spans="1:26" ht="14.25" customHeight="1">
      <c r="A95" s="1"/>
      <c r="B95" s="1"/>
      <c r="C95" s="1"/>
      <c r="D95" s="1"/>
      <c r="E95" s="1"/>
      <c r="F95" s="1"/>
      <c r="G95" s="116">
        <f>_xlfn.XLOOKUP(H95,'Cost Input'!$E$7:$E$964,'Cost Input'!$D$7:$D$964,"No staff profile found")</f>
        <v>0</v>
      </c>
      <c r="H95" s="123"/>
      <c r="I95" s="77" t="str">
        <f>_xlfn.XLOOKUP(H95,'Cost Input'!$E$7:$E$964,'Cost Input'!$F$7:$F$964,"No staff costs found")</f>
        <v>No staff costs found</v>
      </c>
      <c r="J95" s="124">
        <f>SUMIFS('Cost Input'!$G$7:$G$964,'Cost Input'!$A$7:$A$964,'Summary - I'!$A$84,'Cost Input'!$E$7:$E$964,H95)</f>
        <v>0</v>
      </c>
      <c r="K95" s="124">
        <f>SUMIFS('Cost Input'!$I$7:$I$964,'Cost Input'!$A$7:$A$964,'Summary - I'!$A$84,'Cost Input'!$E$7:$E$964,'Summary - I'!H95)</f>
        <v>0</v>
      </c>
      <c r="L95" s="125">
        <f t="shared" si="6"/>
        <v>0</v>
      </c>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229" t="str">
        <f>'Definition Categories'!$A13</f>
        <v>P8 -</v>
      </c>
      <c r="B97" s="170"/>
      <c r="C97" s="170"/>
      <c r="D97" s="170"/>
      <c r="E97" s="170"/>
      <c r="F97" s="170"/>
      <c r="G97" s="170"/>
      <c r="H97" s="170"/>
      <c r="I97" s="170"/>
      <c r="J97" s="170"/>
      <c r="K97" s="170"/>
      <c r="L97" s="171"/>
      <c r="M97" s="1"/>
      <c r="N97" s="1"/>
      <c r="O97" s="1"/>
      <c r="P97" s="1"/>
      <c r="Q97" s="1"/>
      <c r="R97" s="1"/>
      <c r="S97" s="1"/>
      <c r="T97" s="1"/>
      <c r="U97" s="1"/>
      <c r="V97" s="1"/>
      <c r="W97" s="1"/>
      <c r="X97" s="1"/>
      <c r="Y97" s="1"/>
      <c r="Z97" s="1"/>
    </row>
    <row r="98" spans="1:26" ht="14.25" customHeight="1">
      <c r="B98" s="110" t="s">
        <v>128</v>
      </c>
      <c r="C98" s="111" t="s">
        <v>115</v>
      </c>
      <c r="D98" s="111" t="s">
        <v>117</v>
      </c>
      <c r="E98" s="112" t="s">
        <v>129</v>
      </c>
      <c r="F98" s="126"/>
      <c r="G98" s="110" t="s">
        <v>96</v>
      </c>
      <c r="H98" s="111"/>
      <c r="I98" s="111" t="s">
        <v>131</v>
      </c>
      <c r="J98" s="111" t="s">
        <v>132</v>
      </c>
      <c r="K98" s="111" t="s">
        <v>133</v>
      </c>
      <c r="L98" s="112" t="s">
        <v>134</v>
      </c>
      <c r="M98" s="1"/>
      <c r="N98" s="1"/>
      <c r="O98" s="1"/>
      <c r="P98" s="1"/>
      <c r="Q98" s="1"/>
      <c r="R98" s="1"/>
      <c r="S98" s="1"/>
      <c r="T98" s="1"/>
      <c r="U98" s="1"/>
      <c r="V98" s="1"/>
      <c r="W98" s="1"/>
      <c r="X98" s="1"/>
      <c r="Y98" s="1"/>
      <c r="Z98" s="1"/>
    </row>
    <row r="99" spans="1:26" ht="14.25" customHeight="1">
      <c r="A99" s="114" t="s">
        <v>66</v>
      </c>
      <c r="B99" s="115">
        <f>Overview!K$18</f>
        <v>0</v>
      </c>
      <c r="C99" s="98">
        <f>Overview!K$20</f>
        <v>0</v>
      </c>
      <c r="D99" s="98">
        <f>Overview!K$22</f>
        <v>0</v>
      </c>
      <c r="E99" s="99"/>
      <c r="F99" s="1"/>
      <c r="G99" s="116" t="str">
        <f>_xlfn.XLOOKUP(H99,'Cost Input'!$E$7:$E$964,'Cost Input'!$D$7:$D$964,"No staff profile found")</f>
        <v>No staff profile found</v>
      </c>
      <c r="H99" s="76" t="str" cm="1">
        <f t="array" ref="H99">_xlfn.UNIQUE(_xlfn._xlws.SORT(_xlfn._xlws.FILTER('Cost Input'!$E$7:$E$964,('Cost Input'!$B$7:$B$964="Staff")*('Cost Input'!$A$7:$A$964=$A$97),"No Staff costs"),1,-1))</f>
        <v>No Staff costs</v>
      </c>
      <c r="I99" s="77" t="str">
        <f>_xlfn.XLOOKUP(H99,'Cost Input'!$E$7:$E$964,'Cost Input'!$F$7:$F$964,"No staff costs found")</f>
        <v>No staff costs found</v>
      </c>
      <c r="J99" s="117">
        <f>SUMIFS('Cost Input'!$G$7:$G$964,'Cost Input'!$A$7:$A$964,'Summary - I'!$A$97,'Cost Input'!$E$7:$E$964,H99)</f>
        <v>0</v>
      </c>
      <c r="K99" s="117">
        <f>SUMIFS('Cost Input'!$I$7:$I$964,'Cost Input'!$A$7:$A$964,'Summary - I'!$A$97,'Cost Input'!$E$7:$E$964,'Summary - I'!H99)</f>
        <v>0</v>
      </c>
      <c r="L99" s="118">
        <f t="shared" ref="L99:L108" si="7">J99+K99</f>
        <v>0</v>
      </c>
      <c r="M99" s="1"/>
      <c r="N99" s="1"/>
      <c r="O99" s="1"/>
      <c r="P99" s="1"/>
      <c r="Q99" s="1"/>
      <c r="R99" s="1"/>
      <c r="S99" s="1"/>
      <c r="T99" s="1"/>
      <c r="U99" s="1"/>
      <c r="V99" s="1"/>
      <c r="W99" s="1"/>
      <c r="X99" s="1"/>
      <c r="Y99" s="1"/>
      <c r="Z99" s="1"/>
    </row>
    <row r="100" spans="1:26" ht="14.25" customHeight="1">
      <c r="A100" s="119" t="s">
        <v>122</v>
      </c>
      <c r="B100" s="120">
        <f>Overview!K$36</f>
        <v>0</v>
      </c>
      <c r="C100" s="91">
        <f>Overview!K$37</f>
        <v>0</v>
      </c>
      <c r="D100" s="91">
        <f>Overview!K$38</f>
        <v>0</v>
      </c>
      <c r="E100" s="92"/>
      <c r="F100" s="1"/>
      <c r="G100" s="116">
        <f>_xlfn.XLOOKUP(H100,'Cost Input'!$E$7:$E$964,'Cost Input'!$D$7:$D$964,"No staff profile found")</f>
        <v>0</v>
      </c>
      <c r="H100" s="70"/>
      <c r="I100" s="77" t="e">
        <f>_xlfn.XLOOKUP(H100,'Cost Input'!$E$7:$E$964,'Cost Input'!$F$7:$F$964,"No staff costs found")</f>
        <v>#N/A</v>
      </c>
      <c r="J100" s="117">
        <f>SUMIFS('Cost Input'!$G$7:$G$964,'Cost Input'!$A$7:$A$964,'Summary - I'!$A$97,'Cost Input'!$E$7:$E$964,H100)</f>
        <v>0</v>
      </c>
      <c r="K100" s="117">
        <f>SUMIFS('Cost Input'!$I$7:$I$964,'Cost Input'!$A$7:$A$964,'Summary - I'!$A$97,'Cost Input'!$E$7:$E$964,'Summary - I'!H100)</f>
        <v>0</v>
      </c>
      <c r="L100" s="118">
        <f t="shared" si="7"/>
        <v>0</v>
      </c>
      <c r="M100" s="1"/>
      <c r="N100" s="1"/>
      <c r="O100" s="1"/>
      <c r="P100" s="1"/>
      <c r="Q100" s="1"/>
      <c r="R100" s="1"/>
      <c r="S100" s="1"/>
      <c r="T100" s="1"/>
      <c r="U100" s="1"/>
      <c r="V100" s="1"/>
      <c r="W100" s="1"/>
      <c r="X100" s="1"/>
      <c r="Y100" s="1"/>
      <c r="Z100" s="1"/>
    </row>
    <row r="101" spans="1:26" ht="14.25" customHeight="1">
      <c r="A101" s="119" t="s">
        <v>135</v>
      </c>
      <c r="B101" s="120">
        <f>Overview!K$51</f>
        <v>0</v>
      </c>
      <c r="C101" s="91">
        <f>Overview!K$53</f>
        <v>0</v>
      </c>
      <c r="D101" s="91">
        <f>Overview!K$55</f>
        <v>0</v>
      </c>
      <c r="E101" s="92"/>
      <c r="F101" s="1"/>
      <c r="G101" s="116">
        <f>_xlfn.XLOOKUP(H101,'Cost Input'!$E$7:$E$964,'Cost Input'!$D$7:$D$964,"No staff profile found")</f>
        <v>0</v>
      </c>
      <c r="H101" s="70"/>
      <c r="I101" s="77" t="e">
        <f>_xlfn.XLOOKUP(H101,'Cost Input'!$E$7:$E$964,'Cost Input'!$F$7:$F$964,"No staff costs found")</f>
        <v>#N/A</v>
      </c>
      <c r="J101" s="117">
        <f>SUMIFS('Cost Input'!$G$7:$G$964,'Cost Input'!$A$7:$A$964,'Summary - I'!$A$97,'Cost Input'!$E$7:$E$964,H101)</f>
        <v>0</v>
      </c>
      <c r="K101" s="117">
        <f>SUMIFS('Cost Input'!$I$7:$I$964,'Cost Input'!$A$7:$A$964,'Summary - I'!$A$97,'Cost Input'!$E$7:$E$964,'Summary - I'!H101)</f>
        <v>0</v>
      </c>
      <c r="L101" s="118">
        <f t="shared" si="7"/>
        <v>0</v>
      </c>
      <c r="M101" s="1"/>
      <c r="N101" s="1"/>
      <c r="O101" s="1"/>
      <c r="P101" s="1"/>
      <c r="Q101" s="1"/>
      <c r="R101" s="1"/>
      <c r="S101" s="1"/>
      <c r="T101" s="1"/>
      <c r="U101" s="1"/>
      <c r="V101" s="1"/>
      <c r="W101" s="1"/>
      <c r="X101" s="1"/>
      <c r="Y101" s="1"/>
      <c r="Z101" s="1"/>
    </row>
    <row r="102" spans="1:26" ht="14.25" customHeight="1">
      <c r="A102" s="119" t="s">
        <v>123</v>
      </c>
      <c r="B102" s="120">
        <f>Overview!K$69</f>
        <v>0</v>
      </c>
      <c r="C102" s="91">
        <f>Overview!K$70</f>
        <v>0</v>
      </c>
      <c r="D102" s="91">
        <f>Overview!K$71</f>
        <v>0</v>
      </c>
      <c r="E102" s="92"/>
      <c r="F102" s="1"/>
      <c r="G102" s="116">
        <f>_xlfn.XLOOKUP(H102,'Cost Input'!$E$7:$E$964,'Cost Input'!$D$7:$D$964,"No staff profile found")</f>
        <v>0</v>
      </c>
      <c r="H102" s="70"/>
      <c r="I102" s="77" t="e">
        <f>_xlfn.XLOOKUP(H102,'Cost Input'!$E$7:$E$964,'Cost Input'!$F$7:$F$964,"No staff costs found")</f>
        <v>#N/A</v>
      </c>
      <c r="J102" s="117">
        <f>SUMIFS('Cost Input'!$G$7:$G$964,'Cost Input'!$A$7:$A$964,'Summary - I'!$A$97,'Cost Input'!$E$7:$E$964,H102)</f>
        <v>0</v>
      </c>
      <c r="K102" s="117">
        <f>SUMIFS('Cost Input'!$I$7:$I$964,'Cost Input'!$A$7:$A$964,'Summary - I'!$A$97,'Cost Input'!$E$7:$E$964,'Summary - I'!H102)</f>
        <v>0</v>
      </c>
      <c r="L102" s="118">
        <f t="shared" si="7"/>
        <v>0</v>
      </c>
      <c r="M102" s="1"/>
      <c r="N102" s="1"/>
      <c r="O102" s="1"/>
      <c r="P102" s="1"/>
      <c r="Q102" s="1"/>
      <c r="R102" s="1"/>
      <c r="S102" s="1"/>
      <c r="T102" s="1"/>
      <c r="U102" s="1"/>
      <c r="V102" s="1"/>
      <c r="W102" s="1"/>
      <c r="X102" s="1"/>
      <c r="Y102" s="1"/>
      <c r="Z102" s="1"/>
    </row>
    <row r="103" spans="1:26" ht="14.25" customHeight="1">
      <c r="A103" s="119" t="s">
        <v>74</v>
      </c>
      <c r="B103" s="120">
        <f>Overview!K$84</f>
        <v>0</v>
      </c>
      <c r="C103" s="91">
        <f>Overview!K$86</f>
        <v>0</v>
      </c>
      <c r="D103" s="91">
        <f>Overview!K$88</f>
        <v>0</v>
      </c>
      <c r="E103" s="92"/>
      <c r="F103" s="1"/>
      <c r="G103" s="116">
        <f>_xlfn.XLOOKUP(H103,'Cost Input'!$E$7:$E$964,'Cost Input'!$D$7:$D$964,"No staff profile found")</f>
        <v>0</v>
      </c>
      <c r="H103" s="70"/>
      <c r="I103" s="77" t="e">
        <f>_xlfn.XLOOKUP(H103,'Cost Input'!$E$7:$E$964,'Cost Input'!$F$7:$F$964,"No staff costs found")</f>
        <v>#N/A</v>
      </c>
      <c r="J103" s="117">
        <f>SUMIFS('Cost Input'!$G$7:$G$964,'Cost Input'!$A$7:$A$964,'Summary - I'!$A$97,'Cost Input'!$E$7:$E$964,H103)</f>
        <v>0</v>
      </c>
      <c r="K103" s="117">
        <f>SUMIFS('Cost Input'!$I$7:$I$964,'Cost Input'!$A$7:$A$964,'Summary - I'!$A$97,'Cost Input'!$E$7:$E$964,'Summary - I'!H103)</f>
        <v>0</v>
      </c>
      <c r="L103" s="118">
        <f t="shared" si="7"/>
        <v>0</v>
      </c>
      <c r="M103" s="1"/>
      <c r="N103" s="1"/>
      <c r="O103" s="1"/>
      <c r="P103" s="1"/>
      <c r="Q103" s="1"/>
      <c r="R103" s="1"/>
      <c r="S103" s="1"/>
      <c r="T103" s="1"/>
      <c r="U103" s="1"/>
      <c r="V103" s="1"/>
      <c r="W103" s="1"/>
      <c r="X103" s="1"/>
      <c r="Y103" s="1"/>
      <c r="Z103" s="1"/>
    </row>
    <row r="104" spans="1:26" ht="14.25" customHeight="1">
      <c r="A104" s="119" t="s">
        <v>78</v>
      </c>
      <c r="B104" s="120">
        <f>Overview!K$102</f>
        <v>0</v>
      </c>
      <c r="C104" s="91">
        <f>Overview!K$104</f>
        <v>0</v>
      </c>
      <c r="D104" s="91">
        <f>Overview!K$106</f>
        <v>0</v>
      </c>
      <c r="E104" s="92"/>
      <c r="F104" s="1"/>
      <c r="G104" s="116">
        <f>_xlfn.XLOOKUP(H104,'Cost Input'!$E$7:$E$964,'Cost Input'!$D$7:$D$964,"No staff profile found")</f>
        <v>0</v>
      </c>
      <c r="H104" s="70"/>
      <c r="I104" s="77" t="str">
        <f>_xlfn.XLOOKUP(H104,'Cost Input'!$E$7:$E$964,'Cost Input'!$F$7:$F$964,"No staff costs found")</f>
        <v>No staff costs found</v>
      </c>
      <c r="J104" s="117">
        <f>SUMIFS('Cost Input'!$G$7:$G$964,'Cost Input'!$A$7:$A$964,'Summary - I'!$A$97,'Cost Input'!$E$7:$E$964,H104)</f>
        <v>0</v>
      </c>
      <c r="K104" s="117">
        <f>SUMIFS('Cost Input'!$I$7:$I$964,'Cost Input'!$A$7:$A$964,'Summary - I'!$A$97,'Cost Input'!$E$7:$E$964,'Summary - I'!H104)</f>
        <v>0</v>
      </c>
      <c r="L104" s="118">
        <f t="shared" si="7"/>
        <v>0</v>
      </c>
      <c r="M104" s="1"/>
      <c r="N104" s="1"/>
      <c r="O104" s="1"/>
      <c r="P104" s="1"/>
      <c r="Q104" s="1"/>
      <c r="R104" s="1"/>
      <c r="S104" s="1"/>
      <c r="T104" s="1"/>
      <c r="U104" s="1"/>
      <c r="V104" s="1"/>
      <c r="W104" s="1"/>
      <c r="X104" s="1"/>
      <c r="Y104" s="1"/>
      <c r="Z104" s="1"/>
    </row>
    <row r="105" spans="1:26" ht="14.25" customHeight="1">
      <c r="A105" s="121" t="s">
        <v>117</v>
      </c>
      <c r="B105" s="122">
        <f>Overview!K$121</f>
        <v>0</v>
      </c>
      <c r="C105" s="101">
        <f>Overview!K$122</f>
        <v>0</v>
      </c>
      <c r="D105" s="101">
        <f>Overview!K$123</f>
        <v>0</v>
      </c>
      <c r="E105" s="102"/>
      <c r="F105" s="1"/>
      <c r="G105" s="116">
        <f>_xlfn.XLOOKUP(H105,'Cost Input'!$E$7:$E$964,'Cost Input'!$D$7:$D$964,"No staff profile found")</f>
        <v>0</v>
      </c>
      <c r="H105" s="70"/>
      <c r="I105" s="77" t="e">
        <f>_xlfn.XLOOKUP(H105,'Cost Input'!$E$7:$E$964,'Cost Input'!$F$7:$F$964,"No staff costs found")</f>
        <v>#N/A</v>
      </c>
      <c r="J105" s="117">
        <f>SUMIFS('Cost Input'!$G$7:$G$964,'Cost Input'!$A$7:$A$964,'Summary - I'!$A$97,'Cost Input'!$E$7:$E$964,H105)</f>
        <v>0</v>
      </c>
      <c r="K105" s="117">
        <f>SUMIFS('Cost Input'!$I$7:$I$964,'Cost Input'!$A$7:$A$964,'Summary - I'!$A$97,'Cost Input'!$E$7:$E$964,'Summary - I'!H105)</f>
        <v>0</v>
      </c>
      <c r="L105" s="118">
        <f t="shared" si="7"/>
        <v>0</v>
      </c>
      <c r="M105" s="1"/>
      <c r="N105" s="1"/>
      <c r="O105" s="1"/>
      <c r="P105" s="1"/>
      <c r="Q105" s="1"/>
      <c r="R105" s="1"/>
      <c r="S105" s="1"/>
      <c r="T105" s="1"/>
      <c r="U105" s="1"/>
      <c r="V105" s="1"/>
      <c r="W105" s="1"/>
      <c r="X105" s="1"/>
      <c r="Y105" s="1"/>
      <c r="Z105" s="1"/>
    </row>
    <row r="106" spans="1:26" ht="14.25" customHeight="1">
      <c r="A106" s="1"/>
      <c r="B106" s="1"/>
      <c r="C106" s="1"/>
      <c r="D106" s="1"/>
      <c r="E106" s="1"/>
      <c r="F106" s="1"/>
      <c r="G106" s="116">
        <f>_xlfn.XLOOKUP(H106,'Cost Input'!$E$7:$E$964,'Cost Input'!$D$7:$D$964,"No staff profile found")</f>
        <v>0</v>
      </c>
      <c r="H106" s="70"/>
      <c r="I106" s="77" t="e">
        <f>_xlfn.XLOOKUP(H106,'Cost Input'!$E$7:$E$964,'Cost Input'!$F$7:$F$964,"No staff costs found")</f>
        <v>#N/A</v>
      </c>
      <c r="J106" s="117">
        <f>SUMIFS('Cost Input'!$G$7:$G$964,'Cost Input'!$A$7:$A$964,'Summary - I'!$A$97,'Cost Input'!$E$7:$E$964,H106)</f>
        <v>0</v>
      </c>
      <c r="K106" s="117">
        <f>SUMIFS('Cost Input'!$I$7:$I$964,'Cost Input'!$A$7:$A$964,'Summary - I'!$A$97,'Cost Input'!$E$7:$E$964,'Summary - I'!H106)</f>
        <v>0</v>
      </c>
      <c r="L106" s="118">
        <f t="shared" si="7"/>
        <v>0</v>
      </c>
      <c r="M106" s="1"/>
      <c r="N106" s="1"/>
      <c r="O106" s="1"/>
      <c r="P106" s="1"/>
      <c r="Q106" s="1"/>
      <c r="R106" s="1"/>
      <c r="S106" s="1"/>
      <c r="T106" s="1"/>
      <c r="U106" s="1"/>
      <c r="V106" s="1"/>
      <c r="W106" s="1"/>
      <c r="X106" s="1"/>
      <c r="Y106" s="1"/>
      <c r="Z106" s="1"/>
    </row>
    <row r="107" spans="1:26" ht="14.25" customHeight="1">
      <c r="A107" s="1"/>
      <c r="B107" s="1"/>
      <c r="C107" s="1"/>
      <c r="D107" s="1"/>
      <c r="E107" s="1"/>
      <c r="F107" s="1"/>
      <c r="G107" s="116">
        <f>_xlfn.XLOOKUP(H107,'Cost Input'!$E$7:$E$964,'Cost Input'!$D$7:$D$964,"No staff profile found")</f>
        <v>0</v>
      </c>
      <c r="H107" s="70"/>
      <c r="I107" s="77" t="e">
        <f>_xlfn.XLOOKUP(H107,'Cost Input'!$E$7:$E$964,'Cost Input'!$F$7:$F$964,"No staff costs found")</f>
        <v>#N/A</v>
      </c>
      <c r="J107" s="117">
        <f>SUMIFS('Cost Input'!$G$7:$G$964,'Cost Input'!$A$7:$A$964,'Summary - I'!$A$97,'Cost Input'!$E$7:$E$964,H107)</f>
        <v>0</v>
      </c>
      <c r="K107" s="117">
        <f>SUMIFS('Cost Input'!$I$7:$I$964,'Cost Input'!$A$7:$A$964,'Summary - I'!$A$97,'Cost Input'!$E$7:$E$964,'Summary - I'!H107)</f>
        <v>0</v>
      </c>
      <c r="L107" s="118">
        <f t="shared" si="7"/>
        <v>0</v>
      </c>
      <c r="M107" s="1"/>
      <c r="N107" s="1"/>
      <c r="O107" s="1"/>
      <c r="P107" s="1"/>
      <c r="Q107" s="1"/>
      <c r="R107" s="1"/>
      <c r="S107" s="1"/>
      <c r="T107" s="1"/>
      <c r="U107" s="1"/>
      <c r="V107" s="1"/>
      <c r="W107" s="1"/>
      <c r="X107" s="1"/>
      <c r="Y107" s="1"/>
      <c r="Z107" s="1"/>
    </row>
    <row r="108" spans="1:26" ht="14.25" customHeight="1">
      <c r="A108" s="1"/>
      <c r="B108" s="1"/>
      <c r="C108" s="1"/>
      <c r="D108" s="1"/>
      <c r="E108" s="1"/>
      <c r="F108" s="1"/>
      <c r="G108" s="116">
        <f>_xlfn.XLOOKUP(H108,'Cost Input'!$E$7:$E$964,'Cost Input'!$D$7:$D$964,"No staff profile found")</f>
        <v>0</v>
      </c>
      <c r="H108" s="123"/>
      <c r="I108" s="77" t="e">
        <f>_xlfn.XLOOKUP(H108,'Cost Input'!$E$7:$E$964,'Cost Input'!$F$7:$F$964,"No staff costs found")</f>
        <v>#N/A</v>
      </c>
      <c r="J108" s="124">
        <f>SUMIFS('Cost Input'!$G$7:$G$964,'Cost Input'!$A$7:$A$964,'Summary - I'!$A$97,'Cost Input'!$E$7:$E$964,H108)</f>
        <v>0</v>
      </c>
      <c r="K108" s="124">
        <f>SUMIFS('Cost Input'!$I$7:$I$964,'Cost Input'!$A$7:$A$964,'Summary - I'!$A$97,'Cost Input'!$E$7:$E$964,'Summary - I'!H108)</f>
        <v>0</v>
      </c>
      <c r="L108" s="125">
        <f t="shared" si="7"/>
        <v>0</v>
      </c>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229" t="str">
        <f>'Definition Categories'!$A14</f>
        <v>P9 -</v>
      </c>
      <c r="B110" s="170"/>
      <c r="C110" s="170"/>
      <c r="D110" s="170"/>
      <c r="E110" s="170"/>
      <c r="F110" s="170"/>
      <c r="G110" s="170"/>
      <c r="H110" s="170"/>
      <c r="I110" s="170"/>
      <c r="J110" s="170"/>
      <c r="K110" s="170"/>
      <c r="L110" s="171"/>
      <c r="M110" s="1"/>
      <c r="N110" s="1"/>
      <c r="O110" s="1"/>
      <c r="P110" s="1"/>
      <c r="Q110" s="1"/>
      <c r="R110" s="1"/>
      <c r="S110" s="1"/>
      <c r="T110" s="1"/>
      <c r="U110" s="1"/>
      <c r="V110" s="1"/>
      <c r="W110" s="1"/>
      <c r="X110" s="1"/>
      <c r="Y110" s="1"/>
      <c r="Z110" s="1"/>
    </row>
    <row r="111" spans="1:26" ht="14.25" customHeight="1">
      <c r="B111" s="110" t="s">
        <v>128</v>
      </c>
      <c r="C111" s="111" t="s">
        <v>115</v>
      </c>
      <c r="D111" s="111" t="s">
        <v>117</v>
      </c>
      <c r="E111" s="112" t="s">
        <v>129</v>
      </c>
      <c r="F111" s="126"/>
      <c r="G111" s="110" t="s">
        <v>96</v>
      </c>
      <c r="H111" s="111" t="s">
        <v>130</v>
      </c>
      <c r="I111" s="111" t="s">
        <v>131</v>
      </c>
      <c r="J111" s="111" t="s">
        <v>132</v>
      </c>
      <c r="K111" s="111" t="s">
        <v>133</v>
      </c>
      <c r="L111" s="112" t="s">
        <v>134</v>
      </c>
      <c r="M111" s="1"/>
      <c r="N111" s="1"/>
      <c r="O111" s="1"/>
      <c r="P111" s="1"/>
      <c r="Q111" s="1"/>
      <c r="R111" s="1"/>
      <c r="S111" s="1"/>
      <c r="T111" s="1"/>
      <c r="U111" s="1"/>
      <c r="V111" s="1"/>
      <c r="W111" s="1"/>
      <c r="X111" s="1"/>
      <c r="Y111" s="1"/>
      <c r="Z111" s="1"/>
    </row>
    <row r="112" spans="1:26" ht="14.25" customHeight="1">
      <c r="A112" s="114" t="s">
        <v>66</v>
      </c>
      <c r="B112" s="115">
        <f>Overview!L$18</f>
        <v>0</v>
      </c>
      <c r="C112" s="98">
        <f>Overview!L$20</f>
        <v>0</v>
      </c>
      <c r="D112" s="98">
        <f>Overview!L$22</f>
        <v>0</v>
      </c>
      <c r="E112" s="99"/>
      <c r="F112" s="1"/>
      <c r="G112" s="116" t="str">
        <f>_xlfn.XLOOKUP(H112,'Cost Input'!$E$7:$E$964,'Cost Input'!$D$7:$D$964,"No staff profile found")</f>
        <v>No staff profile found</v>
      </c>
      <c r="H112" s="76" t="str" cm="1">
        <f t="array" ref="H112">_xlfn.UNIQUE(_xlfn._xlws.SORT(_xlfn._xlws.FILTER('Cost Input'!$E$7:$E$964,('Cost Input'!$B$7:$B$964="Staff")*('Cost Input'!$A$7:$A$964=$A$110),"No Staff costs"),1,-1))</f>
        <v>No Staff costs</v>
      </c>
      <c r="I112" s="77" t="str">
        <f>_xlfn.XLOOKUP(H112,'Cost Input'!$E$7:$E$964,'Cost Input'!$F$7:$F$964,"No staff costs found")</f>
        <v>No staff costs found</v>
      </c>
      <c r="J112" s="117">
        <f>SUMIFS('Cost Input'!$G$7:$G$964,'Cost Input'!$A$7:$A$964,'Summary - I'!$A$110,'Cost Input'!$E$7:$E$964,H112)</f>
        <v>0</v>
      </c>
      <c r="K112" s="117">
        <f>SUMIFS('Cost Input'!$I$7:$I$964,'Cost Input'!$A$7:$A$964,'Summary - I'!$A$110,'Cost Input'!$E$7:$E$964,'Summary - I'!H112)</f>
        <v>0</v>
      </c>
      <c r="L112" s="118">
        <f t="shared" ref="L112:L121" si="8">J112+K112</f>
        <v>0</v>
      </c>
      <c r="M112" s="1"/>
      <c r="N112" s="1"/>
      <c r="O112" s="1"/>
      <c r="P112" s="1"/>
      <c r="Q112" s="1"/>
      <c r="R112" s="1"/>
      <c r="S112" s="1"/>
      <c r="T112" s="1"/>
      <c r="U112" s="1"/>
      <c r="V112" s="1"/>
      <c r="W112" s="1"/>
      <c r="X112" s="1"/>
      <c r="Y112" s="1"/>
      <c r="Z112" s="1"/>
    </row>
    <row r="113" spans="1:26" ht="14.25" customHeight="1">
      <c r="A113" s="119" t="s">
        <v>122</v>
      </c>
      <c r="B113" s="120">
        <f>Overview!L$36</f>
        <v>0</v>
      </c>
      <c r="C113" s="91">
        <f>Overview!L$37</f>
        <v>0</v>
      </c>
      <c r="D113" s="91">
        <f>Overview!L$38</f>
        <v>0</v>
      </c>
      <c r="E113" s="92"/>
      <c r="F113" s="1"/>
      <c r="G113" s="116">
        <f>_xlfn.XLOOKUP(H113,'Cost Input'!$E$7:$E$964,'Cost Input'!$D$7:$D$964,"No staff profile found")</f>
        <v>0</v>
      </c>
      <c r="H113" s="70"/>
      <c r="I113" s="77" t="e">
        <f>_xlfn.XLOOKUP(H113,'Cost Input'!$E$7:$E$964,'Cost Input'!$F$7:$F$964,"No staff costs found")</f>
        <v>#N/A</v>
      </c>
      <c r="J113" s="117">
        <f>SUMIFS('Cost Input'!$G$7:$G$964,'Cost Input'!$A$7:$A$964,'Summary - I'!$A$110,'Cost Input'!$E$7:$E$964,H113)</f>
        <v>0</v>
      </c>
      <c r="K113" s="117">
        <f>SUMIFS('Cost Input'!$I$7:$I$964,'Cost Input'!$A$7:$A$964,'Summary - I'!$A$110,'Cost Input'!$E$7:$E$964,'Summary - I'!H113)</f>
        <v>0</v>
      </c>
      <c r="L113" s="118">
        <f t="shared" si="8"/>
        <v>0</v>
      </c>
      <c r="M113" s="1"/>
      <c r="N113" s="1"/>
      <c r="O113" s="1"/>
      <c r="P113" s="1"/>
      <c r="Q113" s="1"/>
      <c r="R113" s="1"/>
      <c r="S113" s="1"/>
      <c r="T113" s="1"/>
      <c r="U113" s="1"/>
      <c r="V113" s="1"/>
      <c r="W113" s="1"/>
      <c r="X113" s="1"/>
      <c r="Y113" s="1"/>
      <c r="Z113" s="1"/>
    </row>
    <row r="114" spans="1:26" ht="14.25" customHeight="1">
      <c r="A114" s="119" t="s">
        <v>135</v>
      </c>
      <c r="B114" s="120">
        <f>Overview!L$51</f>
        <v>0</v>
      </c>
      <c r="C114" s="91">
        <f>Overview!L$53</f>
        <v>0</v>
      </c>
      <c r="D114" s="91">
        <f>Overview!L$55</f>
        <v>0</v>
      </c>
      <c r="E114" s="92"/>
      <c r="F114" s="1"/>
      <c r="G114" s="116">
        <f>_xlfn.XLOOKUP(H114,'Cost Input'!$E$7:$E$964,'Cost Input'!$D$7:$D$964,"No staff profile found")</f>
        <v>0</v>
      </c>
      <c r="H114" s="70"/>
      <c r="I114" s="77" t="e">
        <f>_xlfn.XLOOKUP(H114,'Cost Input'!$E$7:$E$964,'Cost Input'!$F$7:$F$964,"No staff costs found")</f>
        <v>#N/A</v>
      </c>
      <c r="J114" s="117">
        <f>SUMIFS('Cost Input'!$G$7:$G$964,'Cost Input'!$A$7:$A$964,'Summary - I'!$A$110,'Cost Input'!$E$7:$E$964,H114)</f>
        <v>0</v>
      </c>
      <c r="K114" s="117">
        <f>SUMIFS('Cost Input'!$I$7:$I$964,'Cost Input'!$A$7:$A$964,'Summary - I'!$A$110,'Cost Input'!$E$7:$E$964,'Summary - I'!H114)</f>
        <v>0</v>
      </c>
      <c r="L114" s="118">
        <f t="shared" si="8"/>
        <v>0</v>
      </c>
      <c r="M114" s="1"/>
      <c r="N114" s="1"/>
      <c r="O114" s="1"/>
      <c r="P114" s="1"/>
      <c r="Q114" s="1"/>
      <c r="R114" s="1"/>
      <c r="S114" s="1"/>
      <c r="T114" s="1"/>
      <c r="U114" s="1"/>
      <c r="V114" s="1"/>
      <c r="W114" s="1"/>
      <c r="X114" s="1"/>
      <c r="Y114" s="1"/>
      <c r="Z114" s="1"/>
    </row>
    <row r="115" spans="1:26" ht="14.25" customHeight="1">
      <c r="A115" s="119" t="s">
        <v>123</v>
      </c>
      <c r="B115" s="120">
        <f>Overview!L$69</f>
        <v>0</v>
      </c>
      <c r="C115" s="91">
        <f>Overview!L$70</f>
        <v>0</v>
      </c>
      <c r="D115" s="91">
        <f>Overview!L$71</f>
        <v>0</v>
      </c>
      <c r="E115" s="92"/>
      <c r="F115" s="1"/>
      <c r="G115" s="116">
        <f>_xlfn.XLOOKUP(H115,'Cost Input'!$E$7:$E$964,'Cost Input'!$D$7:$D$964,"No staff profile found")</f>
        <v>0</v>
      </c>
      <c r="H115" s="70"/>
      <c r="I115" s="77" t="e">
        <f>_xlfn.XLOOKUP(H115,'Cost Input'!$E$7:$E$964,'Cost Input'!$F$7:$F$964,"No staff costs found")</f>
        <v>#N/A</v>
      </c>
      <c r="J115" s="117">
        <f>SUMIFS('Cost Input'!$G$7:$G$964,'Cost Input'!$A$7:$A$964,'Summary - I'!$A$110,'Cost Input'!$E$7:$E$964,H115)</f>
        <v>0</v>
      </c>
      <c r="K115" s="117">
        <f>SUMIFS('Cost Input'!$I$7:$I$964,'Cost Input'!$A$7:$A$964,'Summary - I'!$A$110,'Cost Input'!$E$7:$E$964,'Summary - I'!H115)</f>
        <v>0</v>
      </c>
      <c r="L115" s="118">
        <f t="shared" si="8"/>
        <v>0</v>
      </c>
      <c r="M115" s="1"/>
      <c r="N115" s="1"/>
      <c r="O115" s="1"/>
      <c r="P115" s="1"/>
      <c r="Q115" s="1"/>
      <c r="R115" s="1"/>
      <c r="S115" s="1"/>
      <c r="T115" s="1"/>
      <c r="U115" s="1"/>
      <c r="V115" s="1"/>
      <c r="W115" s="1"/>
      <c r="X115" s="1"/>
      <c r="Y115" s="1"/>
      <c r="Z115" s="1"/>
    </row>
    <row r="116" spans="1:26" ht="14.25" customHeight="1">
      <c r="A116" s="119" t="s">
        <v>74</v>
      </c>
      <c r="B116" s="120">
        <f>Overview!L$84</f>
        <v>0</v>
      </c>
      <c r="C116" s="91">
        <f>Overview!L$86</f>
        <v>0</v>
      </c>
      <c r="D116" s="91">
        <f>Overview!L$88</f>
        <v>0</v>
      </c>
      <c r="E116" s="92"/>
      <c r="F116" s="1"/>
      <c r="G116" s="116">
        <f>_xlfn.XLOOKUP(H116,'Cost Input'!$E$7:$E$964,'Cost Input'!$D$7:$D$964,"No staff profile found")</f>
        <v>0</v>
      </c>
      <c r="H116" s="70"/>
      <c r="I116" s="77" t="str">
        <f>_xlfn.XLOOKUP(H116,'Cost Input'!$E$7:$E$964,'Cost Input'!$F$7:$F$964,"No staff costs found")</f>
        <v>No staff costs found</v>
      </c>
      <c r="J116" s="117">
        <f>SUMIFS('Cost Input'!$G$7:$G$964,'Cost Input'!$A$7:$A$964,'Summary - I'!$A$110,'Cost Input'!$E$7:$E$964,H116)</f>
        <v>0</v>
      </c>
      <c r="K116" s="117">
        <f>SUMIFS('Cost Input'!$I$7:$I$964,'Cost Input'!$A$7:$A$964,'Summary - I'!$A$110,'Cost Input'!$E$7:$E$964,'Summary - I'!H116)</f>
        <v>0</v>
      </c>
      <c r="L116" s="118">
        <f t="shared" si="8"/>
        <v>0</v>
      </c>
      <c r="M116" s="1"/>
      <c r="N116" s="1"/>
      <c r="O116" s="1"/>
      <c r="P116" s="1"/>
      <c r="Q116" s="1"/>
      <c r="R116" s="1"/>
      <c r="S116" s="1"/>
      <c r="T116" s="1"/>
      <c r="U116" s="1"/>
      <c r="V116" s="1"/>
      <c r="W116" s="1"/>
      <c r="X116" s="1"/>
      <c r="Y116" s="1"/>
      <c r="Z116" s="1"/>
    </row>
    <row r="117" spans="1:26" ht="14.25" customHeight="1">
      <c r="A117" s="119" t="s">
        <v>78</v>
      </c>
      <c r="B117" s="120">
        <f>Overview!L$102</f>
        <v>0</v>
      </c>
      <c r="C117" s="91">
        <f>Overview!L$104</f>
        <v>0</v>
      </c>
      <c r="D117" s="91">
        <f>Overview!L$106</f>
        <v>0</v>
      </c>
      <c r="E117" s="92"/>
      <c r="F117" s="1"/>
      <c r="G117" s="116">
        <f>_xlfn.XLOOKUP(H117,'Cost Input'!$E$7:$E$964,'Cost Input'!$D$7:$D$964,"No staff profile found")</f>
        <v>0</v>
      </c>
      <c r="H117" s="70"/>
      <c r="I117" s="77" t="str">
        <f>_xlfn.XLOOKUP(H117,'Cost Input'!$E$7:$E$964,'Cost Input'!$F$7:$F$964,"No staff costs found")</f>
        <v>No staff costs found</v>
      </c>
      <c r="J117" s="117">
        <f>SUMIFS('Cost Input'!$G$7:$G$964,'Cost Input'!$A$7:$A$964,'Summary - I'!$A$110,'Cost Input'!$E$7:$E$964,H117)</f>
        <v>0</v>
      </c>
      <c r="K117" s="117">
        <f>SUMIFS('Cost Input'!$I$7:$I$964,'Cost Input'!$A$7:$A$964,'Summary - I'!$A$110,'Cost Input'!$E$7:$E$964,'Summary - I'!H117)</f>
        <v>0</v>
      </c>
      <c r="L117" s="118">
        <f t="shared" si="8"/>
        <v>0</v>
      </c>
      <c r="M117" s="1"/>
      <c r="N117" s="1"/>
      <c r="O117" s="1"/>
      <c r="P117" s="1"/>
      <c r="Q117" s="1"/>
      <c r="R117" s="1"/>
      <c r="S117" s="1"/>
      <c r="T117" s="1"/>
      <c r="U117" s="1"/>
      <c r="V117" s="1"/>
      <c r="W117" s="1"/>
      <c r="X117" s="1"/>
      <c r="Y117" s="1"/>
      <c r="Z117" s="1"/>
    </row>
    <row r="118" spans="1:26" ht="14.25" customHeight="1">
      <c r="A118" s="121" t="s">
        <v>117</v>
      </c>
      <c r="B118" s="122">
        <f>Overview!L$121</f>
        <v>0</v>
      </c>
      <c r="C118" s="101">
        <f>Overview!L$122</f>
        <v>0</v>
      </c>
      <c r="D118" s="101">
        <f>Overview!L$123</f>
        <v>0</v>
      </c>
      <c r="E118" s="102"/>
      <c r="F118" s="1"/>
      <c r="G118" s="116">
        <f>_xlfn.XLOOKUP(H118,'Cost Input'!$E$7:$E$964,'Cost Input'!$D$7:$D$964,"No staff profile found")</f>
        <v>0</v>
      </c>
      <c r="H118" s="70"/>
      <c r="I118" s="77" t="e">
        <f>_xlfn.XLOOKUP(H118,'Cost Input'!$E$7:$E$964,'Cost Input'!$F$7:$F$964,"No staff costs found")</f>
        <v>#N/A</v>
      </c>
      <c r="J118" s="117">
        <f>SUMIFS('Cost Input'!$G$7:$G$964,'Cost Input'!$A$7:$A$964,'Summary - I'!$A$110,'Cost Input'!$E$7:$E$964,H118)</f>
        <v>0</v>
      </c>
      <c r="K118" s="117">
        <f>SUMIFS('Cost Input'!$I$7:$I$964,'Cost Input'!$A$7:$A$964,'Summary - I'!$A$110,'Cost Input'!$E$7:$E$964,'Summary - I'!H118)</f>
        <v>0</v>
      </c>
      <c r="L118" s="118">
        <f t="shared" si="8"/>
        <v>0</v>
      </c>
      <c r="M118" s="1"/>
      <c r="N118" s="1"/>
      <c r="O118" s="1"/>
      <c r="P118" s="1"/>
      <c r="Q118" s="1"/>
      <c r="R118" s="1"/>
      <c r="S118" s="1"/>
      <c r="T118" s="1"/>
      <c r="U118" s="1"/>
      <c r="V118" s="1"/>
      <c r="W118" s="1"/>
      <c r="X118" s="1"/>
      <c r="Y118" s="1"/>
      <c r="Z118" s="1"/>
    </row>
    <row r="119" spans="1:26" ht="14.25" customHeight="1">
      <c r="A119" s="1"/>
      <c r="B119" s="1"/>
      <c r="C119" s="1"/>
      <c r="D119" s="1"/>
      <c r="E119" s="1"/>
      <c r="F119" s="1"/>
      <c r="G119" s="116">
        <f>_xlfn.XLOOKUP(H119,'Cost Input'!$E$7:$E$964,'Cost Input'!$D$7:$D$964,"No staff profile found")</f>
        <v>0</v>
      </c>
      <c r="H119" s="70"/>
      <c r="I119" s="77" t="e">
        <f>_xlfn.XLOOKUP(H119,'Cost Input'!$E$7:$E$964,'Cost Input'!$F$7:$F$964,"No staff costs found")</f>
        <v>#N/A</v>
      </c>
      <c r="J119" s="117">
        <f>SUMIFS('Cost Input'!$G$7:$G$964,'Cost Input'!$A$7:$A$964,'Summary - I'!$A$110,'Cost Input'!$E$7:$E$964,H119)</f>
        <v>0</v>
      </c>
      <c r="K119" s="117">
        <f>SUMIFS('Cost Input'!$I$7:$I$964,'Cost Input'!$A$7:$A$964,'Summary - I'!$A$110,'Cost Input'!$E$7:$E$964,'Summary - I'!H119)</f>
        <v>0</v>
      </c>
      <c r="L119" s="118">
        <f t="shared" si="8"/>
        <v>0</v>
      </c>
      <c r="M119" s="1"/>
      <c r="N119" s="1"/>
      <c r="O119" s="1"/>
      <c r="P119" s="1"/>
      <c r="Q119" s="1"/>
      <c r="R119" s="1"/>
      <c r="S119" s="1"/>
      <c r="T119" s="1"/>
      <c r="U119" s="1"/>
      <c r="V119" s="1"/>
      <c r="W119" s="1"/>
      <c r="X119" s="1"/>
      <c r="Y119" s="1"/>
      <c r="Z119" s="1"/>
    </row>
    <row r="120" spans="1:26" ht="14.25" customHeight="1">
      <c r="A120" s="1"/>
      <c r="B120" s="1"/>
      <c r="C120" s="1"/>
      <c r="D120" s="1"/>
      <c r="E120" s="1"/>
      <c r="F120" s="1"/>
      <c r="G120" s="116">
        <f>_xlfn.XLOOKUP(H120,'Cost Input'!$E$7:$E$964,'Cost Input'!$D$7:$D$964,"No staff profile found")</f>
        <v>0</v>
      </c>
      <c r="H120" s="70"/>
      <c r="I120" s="77" t="e">
        <f>_xlfn.XLOOKUP(H120,'Cost Input'!$E$7:$E$964,'Cost Input'!$F$7:$F$964,"No staff costs found")</f>
        <v>#N/A</v>
      </c>
      <c r="J120" s="117">
        <f>SUMIFS('Cost Input'!$G$7:$G$964,'Cost Input'!$A$7:$A$964,'Summary - I'!$A$110,'Cost Input'!$E$7:$E$964,H120)</f>
        <v>0</v>
      </c>
      <c r="K120" s="117">
        <f>SUMIFS('Cost Input'!$I$7:$I$964,'Cost Input'!$A$7:$A$964,'Summary - I'!$A$110,'Cost Input'!$E$7:$E$964,'Summary - I'!H120)</f>
        <v>0</v>
      </c>
      <c r="L120" s="118">
        <f t="shared" si="8"/>
        <v>0</v>
      </c>
      <c r="M120" s="1"/>
      <c r="N120" s="1"/>
      <c r="O120" s="1"/>
      <c r="P120" s="1"/>
      <c r="Q120" s="1"/>
      <c r="R120" s="1"/>
      <c r="S120" s="1"/>
      <c r="T120" s="1"/>
      <c r="U120" s="1"/>
      <c r="V120" s="1"/>
      <c r="W120" s="1"/>
      <c r="X120" s="1"/>
      <c r="Y120" s="1"/>
      <c r="Z120" s="1"/>
    </row>
    <row r="121" spans="1:26" ht="14.25" customHeight="1">
      <c r="A121" s="1"/>
      <c r="B121" s="1"/>
      <c r="C121" s="1"/>
      <c r="D121" s="1"/>
      <c r="E121" s="1"/>
      <c r="F121" s="1"/>
      <c r="G121" s="116">
        <f>_xlfn.XLOOKUP(H121,'Cost Input'!$E$7:$E$964,'Cost Input'!$D$7:$D$964,"No staff profile found")</f>
        <v>0</v>
      </c>
      <c r="H121" s="76"/>
      <c r="I121" s="77" t="e">
        <f>_xlfn.XLOOKUP(H121,'Cost Input'!$E$7:$E$964,'Cost Input'!$F$7:$F$964,"No staff costs found")</f>
        <v>#N/A</v>
      </c>
      <c r="J121" s="124">
        <f>SUMIFS('Cost Input'!$G$7:$G$964,'Cost Input'!$A$7:$A$964,'Summary - I'!$A$110,'Cost Input'!$E$7:$E$964,H121)</f>
        <v>0</v>
      </c>
      <c r="K121" s="124">
        <f>SUMIFS('Cost Input'!$I$7:$I$964,'Cost Input'!$A$7:$A$964,'Summary - I'!$A$110,'Cost Input'!$E$7:$E$964,'Summary - I'!H121)</f>
        <v>0</v>
      </c>
      <c r="L121" s="125">
        <f t="shared" si="8"/>
        <v>0</v>
      </c>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229" t="str">
        <f>'Definition Categories'!$A15</f>
        <v>P10 -</v>
      </c>
      <c r="B123" s="170"/>
      <c r="C123" s="170"/>
      <c r="D123" s="170"/>
      <c r="E123" s="170"/>
      <c r="F123" s="170"/>
      <c r="G123" s="170"/>
      <c r="H123" s="170"/>
      <c r="I123" s="170"/>
      <c r="J123" s="170"/>
      <c r="K123" s="170"/>
      <c r="L123" s="171"/>
      <c r="M123" s="1"/>
      <c r="N123" s="1"/>
      <c r="O123" s="1"/>
      <c r="P123" s="1"/>
      <c r="Q123" s="1"/>
      <c r="R123" s="1"/>
      <c r="S123" s="1"/>
      <c r="T123" s="1"/>
      <c r="U123" s="1"/>
      <c r="V123" s="1"/>
      <c r="W123" s="1"/>
      <c r="X123" s="1"/>
      <c r="Y123" s="1"/>
      <c r="Z123" s="1"/>
    </row>
    <row r="124" spans="1:26" ht="14.25" customHeight="1">
      <c r="B124" s="110" t="s">
        <v>128</v>
      </c>
      <c r="C124" s="111" t="s">
        <v>115</v>
      </c>
      <c r="D124" s="111" t="s">
        <v>117</v>
      </c>
      <c r="E124" s="112" t="s">
        <v>129</v>
      </c>
      <c r="F124" s="126"/>
      <c r="G124" s="110" t="s">
        <v>96</v>
      </c>
      <c r="H124" s="111"/>
      <c r="I124" s="111" t="s">
        <v>131</v>
      </c>
      <c r="J124" s="111" t="s">
        <v>132</v>
      </c>
      <c r="K124" s="111" t="s">
        <v>133</v>
      </c>
      <c r="L124" s="112" t="s">
        <v>134</v>
      </c>
      <c r="M124" s="1"/>
      <c r="N124" s="1"/>
      <c r="O124" s="1"/>
      <c r="P124" s="1"/>
      <c r="Q124" s="1"/>
      <c r="R124" s="1"/>
      <c r="S124" s="1"/>
      <c r="T124" s="1"/>
      <c r="U124" s="1"/>
      <c r="V124" s="1"/>
      <c r="W124" s="1"/>
      <c r="X124" s="1"/>
      <c r="Y124" s="1"/>
      <c r="Z124" s="1"/>
    </row>
    <row r="125" spans="1:26" ht="14.25" customHeight="1">
      <c r="A125" s="114" t="s">
        <v>66</v>
      </c>
      <c r="B125" s="115">
        <f>Overview!M$18</f>
        <v>0</v>
      </c>
      <c r="C125" s="98">
        <f>Overview!M$20</f>
        <v>0</v>
      </c>
      <c r="D125" s="98">
        <f>Overview!M$22</f>
        <v>0</v>
      </c>
      <c r="E125" s="99"/>
      <c r="F125" s="1"/>
      <c r="G125" s="116" t="str">
        <f>_xlfn.XLOOKUP(H125,'Cost Input'!$E$7:$E$964,'Cost Input'!$D$7:$D$964,"No staff profile found")</f>
        <v>No staff profile found</v>
      </c>
      <c r="H125" s="76" t="str" cm="1">
        <f t="array" ref="H125">_xlfn.UNIQUE(_xlfn._xlws.SORT(_xlfn._xlws.FILTER('Cost Input'!$E$7:$E$964,('Cost Input'!$B$7:$B$964="Staff")*('Cost Input'!$A$7:$A$964=$A$123),"No Staff costs"),1,-1))</f>
        <v>No Staff costs</v>
      </c>
      <c r="I125" s="77" t="str">
        <f>_xlfn.XLOOKUP(H125,'Cost Input'!$E$7:$E$964,'Cost Input'!$F$7:$F$964,"No staff costs found")</f>
        <v>No staff costs found</v>
      </c>
      <c r="J125" s="117">
        <f>SUMIFS('Cost Input'!$G$7:$G$964,'Cost Input'!$A$7:$A$964,'Summary - I'!$A$123,'Cost Input'!$E$7:$E$964,H125)</f>
        <v>0</v>
      </c>
      <c r="K125" s="117">
        <f>SUMIFS('Cost Input'!$I$7:$I$964,'Cost Input'!$A$7:$A$964,'Summary - I'!$A$123,'Cost Input'!$E$7:$E$964,'Summary - I'!H125)</f>
        <v>0</v>
      </c>
      <c r="L125" s="118">
        <f t="shared" ref="L125:L134" si="9">J125+K125</f>
        <v>0</v>
      </c>
      <c r="M125" s="1"/>
      <c r="N125" s="1"/>
      <c r="O125" s="1"/>
      <c r="P125" s="1"/>
      <c r="Q125" s="1"/>
      <c r="R125" s="1"/>
      <c r="S125" s="1"/>
      <c r="T125" s="1"/>
      <c r="U125" s="1"/>
      <c r="V125" s="1"/>
      <c r="W125" s="1"/>
      <c r="X125" s="1"/>
      <c r="Y125" s="1"/>
      <c r="Z125" s="1"/>
    </row>
    <row r="126" spans="1:26" ht="14.25" customHeight="1">
      <c r="A126" s="119" t="s">
        <v>122</v>
      </c>
      <c r="B126" s="120">
        <f>Overview!M$36</f>
        <v>0</v>
      </c>
      <c r="C126" s="91">
        <f>Overview!M$37</f>
        <v>0</v>
      </c>
      <c r="D126" s="91">
        <f>Overview!M$38</f>
        <v>0</v>
      </c>
      <c r="E126" s="92"/>
      <c r="F126" s="1"/>
      <c r="G126" s="116">
        <f>_xlfn.XLOOKUP(H126,'Cost Input'!$E$7:$E$964,'Cost Input'!$D$7:$D$964,"No staff profile found")</f>
        <v>0</v>
      </c>
      <c r="H126" s="70"/>
      <c r="I126" s="77" t="e">
        <f>_xlfn.XLOOKUP(H126,'Cost Input'!$E$7:$E$964,'Cost Input'!$F$7:$F$964,"No staff costs found")</f>
        <v>#N/A</v>
      </c>
      <c r="J126" s="117">
        <f>SUMIFS('Cost Input'!$G$7:$G$964,'Cost Input'!$A$7:$A$964,'Summary - I'!$A$123,'Cost Input'!$E$7:$E$964,H126)</f>
        <v>0</v>
      </c>
      <c r="K126" s="117">
        <f>SUMIFS('Cost Input'!$I$7:$I$964,'Cost Input'!$A$7:$A$964,'Summary - I'!$A$123,'Cost Input'!$E$7:$E$964,'Summary - I'!H126)</f>
        <v>0</v>
      </c>
      <c r="L126" s="118">
        <f t="shared" si="9"/>
        <v>0</v>
      </c>
      <c r="M126" s="1"/>
      <c r="N126" s="1"/>
      <c r="O126" s="1"/>
      <c r="P126" s="1"/>
      <c r="Q126" s="1"/>
      <c r="R126" s="1"/>
      <c r="S126" s="1"/>
      <c r="T126" s="1"/>
      <c r="U126" s="1"/>
      <c r="V126" s="1"/>
      <c r="W126" s="1"/>
      <c r="X126" s="1"/>
      <c r="Y126" s="1"/>
      <c r="Z126" s="1"/>
    </row>
    <row r="127" spans="1:26" ht="14.25" customHeight="1">
      <c r="A127" s="119" t="s">
        <v>135</v>
      </c>
      <c r="B127" s="120">
        <f>Overview!M$51</f>
        <v>0</v>
      </c>
      <c r="C127" s="91">
        <f>Overview!M$53</f>
        <v>0</v>
      </c>
      <c r="D127" s="91">
        <f>Overview!M$55</f>
        <v>0</v>
      </c>
      <c r="E127" s="92"/>
      <c r="F127" s="1"/>
      <c r="G127" s="116">
        <f>_xlfn.XLOOKUP(H127,'Cost Input'!$E$7:$E$964,'Cost Input'!$D$7:$D$964,"No staff profile found")</f>
        <v>0</v>
      </c>
      <c r="H127" s="70"/>
      <c r="I127" s="77" t="e">
        <f>_xlfn.XLOOKUP(H127,'Cost Input'!$E$7:$E$964,'Cost Input'!$F$7:$F$964,"No staff costs found")</f>
        <v>#N/A</v>
      </c>
      <c r="J127" s="117">
        <f>SUMIFS('Cost Input'!$G$7:$G$964,'Cost Input'!$A$7:$A$964,'Summary - I'!$A$123,'Cost Input'!$E$7:$E$964,H127)</f>
        <v>0</v>
      </c>
      <c r="K127" s="117">
        <f>SUMIFS('Cost Input'!$I$7:$I$964,'Cost Input'!$A$7:$A$964,'Summary - I'!$A$123,'Cost Input'!$E$7:$E$964,'Summary - I'!H127)</f>
        <v>0</v>
      </c>
      <c r="L127" s="118">
        <f t="shared" si="9"/>
        <v>0</v>
      </c>
      <c r="M127" s="1"/>
      <c r="N127" s="1"/>
      <c r="O127" s="1"/>
      <c r="P127" s="1"/>
      <c r="Q127" s="1"/>
      <c r="R127" s="1"/>
      <c r="S127" s="1"/>
      <c r="T127" s="1"/>
      <c r="U127" s="1"/>
      <c r="V127" s="1"/>
      <c r="W127" s="1"/>
      <c r="X127" s="1"/>
      <c r="Y127" s="1"/>
      <c r="Z127" s="1"/>
    </row>
    <row r="128" spans="1:26" ht="14.25" customHeight="1">
      <c r="A128" s="119" t="s">
        <v>123</v>
      </c>
      <c r="B128" s="120">
        <f>Overview!M$69</f>
        <v>0</v>
      </c>
      <c r="C128" s="91">
        <f>Overview!M$70</f>
        <v>0</v>
      </c>
      <c r="D128" s="91">
        <f>Overview!M$71</f>
        <v>0</v>
      </c>
      <c r="E128" s="92"/>
      <c r="F128" s="1"/>
      <c r="G128" s="116">
        <f>_xlfn.XLOOKUP(H128,'Cost Input'!$E$7:$E$964,'Cost Input'!$D$7:$D$964,"No staff profile found")</f>
        <v>0</v>
      </c>
      <c r="H128" s="70"/>
      <c r="I128" s="77" t="e">
        <f>_xlfn.XLOOKUP(H128,'Cost Input'!$E$7:$E$964,'Cost Input'!$F$7:$F$964,"No staff costs found")</f>
        <v>#N/A</v>
      </c>
      <c r="J128" s="117">
        <f>SUMIFS('Cost Input'!$G$7:$G$964,'Cost Input'!$A$7:$A$964,'Summary - I'!$A$123,'Cost Input'!$E$7:$E$964,H128)</f>
        <v>0</v>
      </c>
      <c r="K128" s="117">
        <f>SUMIFS('Cost Input'!$I$7:$I$964,'Cost Input'!$A$7:$A$964,'Summary - I'!$A$123,'Cost Input'!$E$7:$E$964,'Summary - I'!H128)</f>
        <v>0</v>
      </c>
      <c r="L128" s="118">
        <f t="shared" si="9"/>
        <v>0</v>
      </c>
      <c r="M128" s="1"/>
      <c r="N128" s="1"/>
      <c r="O128" s="1"/>
      <c r="P128" s="1"/>
      <c r="Q128" s="1"/>
      <c r="R128" s="1"/>
      <c r="S128" s="1"/>
      <c r="T128" s="1"/>
      <c r="U128" s="1"/>
      <c r="V128" s="1"/>
      <c r="W128" s="1"/>
      <c r="X128" s="1"/>
      <c r="Y128" s="1"/>
      <c r="Z128" s="1"/>
    </row>
    <row r="129" spans="1:26" ht="14.25" customHeight="1">
      <c r="A129" s="119" t="s">
        <v>74</v>
      </c>
      <c r="B129" s="120">
        <f>Overview!M$84</f>
        <v>0</v>
      </c>
      <c r="C129" s="91">
        <f>Overview!M$86</f>
        <v>0</v>
      </c>
      <c r="D129" s="91">
        <f>Overview!M$88</f>
        <v>0</v>
      </c>
      <c r="E129" s="92"/>
      <c r="F129" s="1"/>
      <c r="G129" s="116">
        <f>_xlfn.XLOOKUP(H129,'Cost Input'!$E$7:$E$964,'Cost Input'!$D$7:$D$964,"No staff profile found")</f>
        <v>0</v>
      </c>
      <c r="H129" s="70"/>
      <c r="I129" s="77" t="e">
        <f>_xlfn.XLOOKUP(H129,'Cost Input'!$E$7:$E$964,'Cost Input'!$F$7:$F$964,"No staff costs found")</f>
        <v>#N/A</v>
      </c>
      <c r="J129" s="117">
        <f>SUMIFS('Cost Input'!$G$7:$G$964,'Cost Input'!$A$7:$A$964,'Summary - I'!$A$123,'Cost Input'!$E$7:$E$964,H129)</f>
        <v>0</v>
      </c>
      <c r="K129" s="117">
        <f>SUMIFS('Cost Input'!$I$7:$I$964,'Cost Input'!$A$7:$A$964,'Summary - I'!$A$123,'Cost Input'!$E$7:$E$964,'Summary - I'!H129)</f>
        <v>0</v>
      </c>
      <c r="L129" s="118">
        <f t="shared" si="9"/>
        <v>0</v>
      </c>
      <c r="M129" s="1"/>
      <c r="N129" s="1"/>
      <c r="O129" s="1"/>
      <c r="P129" s="1"/>
      <c r="Q129" s="1"/>
      <c r="R129" s="1"/>
      <c r="S129" s="1"/>
      <c r="T129" s="1"/>
      <c r="U129" s="1"/>
      <c r="V129" s="1"/>
      <c r="W129" s="1"/>
      <c r="X129" s="1"/>
      <c r="Y129" s="1"/>
      <c r="Z129" s="1"/>
    </row>
    <row r="130" spans="1:26" ht="14.25" customHeight="1">
      <c r="A130" s="119" t="s">
        <v>78</v>
      </c>
      <c r="B130" s="120">
        <f>Overview!M$102</f>
        <v>0</v>
      </c>
      <c r="C130" s="91">
        <f>Overview!M$104</f>
        <v>0</v>
      </c>
      <c r="D130" s="91">
        <f>Overview!M$106</f>
        <v>0</v>
      </c>
      <c r="E130" s="92"/>
      <c r="F130" s="1"/>
      <c r="G130" s="116">
        <f>_xlfn.XLOOKUP(H130,'Cost Input'!$E$7:$E$964,'Cost Input'!$D$7:$D$964,"No staff profile found")</f>
        <v>0</v>
      </c>
      <c r="H130" s="70"/>
      <c r="I130" s="77" t="e">
        <f>_xlfn.XLOOKUP(H130,'Cost Input'!$E$7:$E$964,'Cost Input'!$F$7:$F$964,"No staff costs found")</f>
        <v>#N/A</v>
      </c>
      <c r="J130" s="117">
        <f>SUMIFS('Cost Input'!$G$7:$G$964,'Cost Input'!$A$7:$A$964,'Summary - I'!$A$123,'Cost Input'!$E$7:$E$964,H130)</f>
        <v>0</v>
      </c>
      <c r="K130" s="117">
        <f>SUMIFS('Cost Input'!$I$7:$I$964,'Cost Input'!$A$7:$A$964,'Summary - I'!$A$123,'Cost Input'!$E$7:$E$964,'Summary - I'!H130)</f>
        <v>0</v>
      </c>
      <c r="L130" s="118">
        <f t="shared" si="9"/>
        <v>0</v>
      </c>
      <c r="M130" s="1"/>
      <c r="N130" s="1"/>
      <c r="O130" s="1"/>
      <c r="P130" s="1"/>
      <c r="Q130" s="1"/>
      <c r="R130" s="1"/>
      <c r="S130" s="1"/>
      <c r="T130" s="1"/>
      <c r="U130" s="1"/>
      <c r="V130" s="1"/>
      <c r="W130" s="1"/>
      <c r="X130" s="1"/>
      <c r="Y130" s="1"/>
      <c r="Z130" s="1"/>
    </row>
    <row r="131" spans="1:26" ht="14.25" customHeight="1">
      <c r="A131" s="121" t="s">
        <v>117</v>
      </c>
      <c r="B131" s="122">
        <f>Overview!M$121</f>
        <v>0</v>
      </c>
      <c r="C131" s="101">
        <f>Overview!M$122</f>
        <v>0</v>
      </c>
      <c r="D131" s="101">
        <f>Overview!M$123</f>
        <v>0</v>
      </c>
      <c r="E131" s="102"/>
      <c r="F131" s="1"/>
      <c r="G131" s="116">
        <f>_xlfn.XLOOKUP(H131,'Cost Input'!$E$7:$E$964,'Cost Input'!$D$7:$D$964,"No staff profile found")</f>
        <v>0</v>
      </c>
      <c r="H131" s="70"/>
      <c r="I131" s="77" t="e">
        <f>_xlfn.XLOOKUP(H131,'Cost Input'!$E$7:$E$964,'Cost Input'!$F$7:$F$964,"No staff costs found")</f>
        <v>#N/A</v>
      </c>
      <c r="J131" s="117">
        <f>SUMIFS('Cost Input'!$G$7:$G$964,'Cost Input'!$A$7:$A$964,'Summary - I'!$A$123,'Cost Input'!$E$7:$E$964,H131)</f>
        <v>0</v>
      </c>
      <c r="K131" s="117">
        <f>SUMIFS('Cost Input'!$I$7:$I$964,'Cost Input'!$A$7:$A$964,'Summary - I'!$A$123,'Cost Input'!$E$7:$E$964,'Summary - I'!H131)</f>
        <v>0</v>
      </c>
      <c r="L131" s="118">
        <f t="shared" si="9"/>
        <v>0</v>
      </c>
      <c r="M131" s="1"/>
      <c r="N131" s="1"/>
      <c r="O131" s="1"/>
      <c r="P131" s="1"/>
      <c r="Q131" s="1"/>
      <c r="R131" s="1"/>
      <c r="S131" s="1"/>
      <c r="T131" s="1"/>
      <c r="U131" s="1"/>
      <c r="V131" s="1"/>
      <c r="W131" s="1"/>
      <c r="X131" s="1"/>
      <c r="Y131" s="1"/>
      <c r="Z131" s="1"/>
    </row>
    <row r="132" spans="1:26" ht="14.25" customHeight="1">
      <c r="A132" s="1"/>
      <c r="B132" s="1"/>
      <c r="C132" s="1"/>
      <c r="D132" s="1"/>
      <c r="E132" s="1"/>
      <c r="F132" s="1"/>
      <c r="G132" s="116">
        <f>_xlfn.XLOOKUP(H132,'Cost Input'!$E$7:$E$964,'Cost Input'!$D$7:$D$964,"No staff profile found")</f>
        <v>0</v>
      </c>
      <c r="H132" s="70"/>
      <c r="I132" s="77" t="e">
        <f>_xlfn.XLOOKUP(H132,'Cost Input'!$E$7:$E$964,'Cost Input'!$F$7:$F$964,"No staff costs found")</f>
        <v>#N/A</v>
      </c>
      <c r="J132" s="117">
        <f>SUMIFS('Cost Input'!$G$7:$G$964,'Cost Input'!$A$7:$A$964,'Summary - I'!$A$123,'Cost Input'!$E$7:$E$964,H132)</f>
        <v>0</v>
      </c>
      <c r="K132" s="117">
        <f>SUMIFS('Cost Input'!$I$7:$I$964,'Cost Input'!$A$7:$A$964,'Summary - I'!$A$123,'Cost Input'!$E$7:$E$964,'Summary - I'!H132)</f>
        <v>0</v>
      </c>
      <c r="L132" s="118">
        <f t="shared" si="9"/>
        <v>0</v>
      </c>
      <c r="M132" s="1"/>
      <c r="N132" s="1"/>
      <c r="O132" s="1"/>
      <c r="P132" s="1"/>
      <c r="Q132" s="1"/>
      <c r="R132" s="1"/>
      <c r="S132" s="1"/>
      <c r="T132" s="1"/>
      <c r="U132" s="1"/>
      <c r="V132" s="1"/>
      <c r="W132" s="1"/>
      <c r="X132" s="1"/>
      <c r="Y132" s="1"/>
      <c r="Z132" s="1"/>
    </row>
    <row r="133" spans="1:26" ht="14.25" customHeight="1">
      <c r="A133" s="1"/>
      <c r="B133" s="1"/>
      <c r="C133" s="1"/>
      <c r="D133" s="1"/>
      <c r="E133" s="1"/>
      <c r="F133" s="1"/>
      <c r="G133" s="116">
        <f>_xlfn.XLOOKUP(H133,'Cost Input'!$E$7:$E$964,'Cost Input'!$D$7:$D$964,"No staff profile found")</f>
        <v>0</v>
      </c>
      <c r="H133" s="70"/>
      <c r="I133" s="77" t="str">
        <f>_xlfn.XLOOKUP(H133,'Cost Input'!$E$7:$E$964,'Cost Input'!$F$7:$F$964,"No staff costs found")</f>
        <v>No staff costs found</v>
      </c>
      <c r="J133" s="117">
        <f>SUMIFS('Cost Input'!$G$7:$G$964,'Cost Input'!$A$7:$A$964,'Summary - I'!$A$123,'Cost Input'!$E$7:$E$964,H133)</f>
        <v>0</v>
      </c>
      <c r="K133" s="117">
        <f>SUMIFS('Cost Input'!$I$7:$I$964,'Cost Input'!$A$7:$A$964,'Summary - I'!$A$123,'Cost Input'!$E$7:$E$964,'Summary - I'!H133)</f>
        <v>0</v>
      </c>
      <c r="L133" s="118">
        <f t="shared" si="9"/>
        <v>0</v>
      </c>
      <c r="M133" s="1"/>
      <c r="N133" s="1"/>
      <c r="O133" s="1"/>
      <c r="P133" s="1"/>
      <c r="Q133" s="1"/>
      <c r="R133" s="1"/>
      <c r="S133" s="1"/>
      <c r="T133" s="1"/>
      <c r="U133" s="1"/>
      <c r="V133" s="1"/>
      <c r="W133" s="1"/>
      <c r="X133" s="1"/>
      <c r="Y133" s="1"/>
      <c r="Z133" s="1"/>
    </row>
    <row r="134" spans="1:26" ht="14.25" customHeight="1">
      <c r="A134" s="1"/>
      <c r="B134" s="1"/>
      <c r="C134" s="1"/>
      <c r="D134" s="1"/>
      <c r="E134" s="1"/>
      <c r="F134" s="1"/>
      <c r="G134" s="116">
        <f>_xlfn.XLOOKUP(H134,'Cost Input'!$E$7:$E$964,'Cost Input'!$D$7:$D$964,"No staff profile found")</f>
        <v>0</v>
      </c>
      <c r="H134" s="76"/>
      <c r="I134" s="77" t="e">
        <f>_xlfn.XLOOKUP(H134,'Cost Input'!$E$7:$E$964,'Cost Input'!$F$7:$F$964,"No staff costs found")</f>
        <v>#N/A</v>
      </c>
      <c r="J134" s="124">
        <f>SUMIFS('Cost Input'!$G$7:$G$964,'Cost Input'!$A$7:$A$964,'Summary - I'!$A$123,'Cost Input'!$E$7:$E$964,H134)</f>
        <v>0</v>
      </c>
      <c r="K134" s="124">
        <f>SUMIFS('Cost Input'!$I$7:$I$964,'Cost Input'!$A$7:$A$964,'Summary - I'!$A$123,'Cost Input'!$E$7:$E$964,'Summary - I'!H134)</f>
        <v>0</v>
      </c>
      <c r="L134" s="125">
        <f t="shared" si="9"/>
        <v>0</v>
      </c>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229" t="s">
        <v>111</v>
      </c>
      <c r="B136" s="170"/>
      <c r="C136" s="170"/>
      <c r="D136" s="170"/>
      <c r="E136" s="171"/>
      <c r="F136" s="127"/>
      <c r="G136" s="127"/>
      <c r="H136" s="127"/>
      <c r="I136" s="127"/>
      <c r="J136" s="127"/>
      <c r="K136" s="1"/>
      <c r="L136" s="1"/>
      <c r="M136" s="1"/>
      <c r="N136" s="1"/>
      <c r="O136" s="1"/>
      <c r="P136" s="1"/>
      <c r="Q136" s="1"/>
      <c r="R136" s="1"/>
      <c r="S136" s="1"/>
      <c r="T136" s="1"/>
      <c r="U136" s="1"/>
      <c r="V136" s="1"/>
      <c r="W136" s="1"/>
      <c r="X136" s="1"/>
      <c r="Y136" s="1"/>
      <c r="Z136" s="1"/>
    </row>
    <row r="137" spans="1:26" ht="14.25" customHeight="1">
      <c r="B137" s="110" t="s">
        <v>128</v>
      </c>
      <c r="C137" s="111" t="s">
        <v>115</v>
      </c>
      <c r="D137" s="111" t="s">
        <v>117</v>
      </c>
      <c r="E137" s="112" t="s">
        <v>129</v>
      </c>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14" t="s">
        <v>66</v>
      </c>
      <c r="B138" s="128">
        <f>Overview!N$18</f>
        <v>0</v>
      </c>
      <c r="C138" s="77">
        <f>Overview!N$20</f>
        <v>0</v>
      </c>
      <c r="D138" s="77">
        <f>Overview!N$22</f>
        <v>0</v>
      </c>
      <c r="E138" s="78"/>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19" t="s">
        <v>122</v>
      </c>
      <c r="B139" s="129">
        <f>Overview!N36</f>
        <v>0</v>
      </c>
      <c r="C139" s="71">
        <f>Overview!N37</f>
        <v>0</v>
      </c>
      <c r="D139" s="71">
        <f>Overview!N38</f>
        <v>0</v>
      </c>
      <c r="E139" s="72"/>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19" t="s">
        <v>135</v>
      </c>
      <c r="B140" s="129">
        <f>Overview!N51</f>
        <v>0</v>
      </c>
      <c r="C140" s="71">
        <f>Overview!N53</f>
        <v>0</v>
      </c>
      <c r="D140" s="71">
        <f>Overview!N55</f>
        <v>0</v>
      </c>
      <c r="E140" s="72"/>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19" t="s">
        <v>123</v>
      </c>
      <c r="B141" s="129">
        <f>Overview!N69</f>
        <v>0</v>
      </c>
      <c r="C141" s="71">
        <f>Overview!N70</f>
        <v>0</v>
      </c>
      <c r="D141" s="71">
        <f>Overview!N71</f>
        <v>0</v>
      </c>
      <c r="E141" s="72"/>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19" t="s">
        <v>74</v>
      </c>
      <c r="B142" s="129">
        <f>Overview!N84</f>
        <v>0</v>
      </c>
      <c r="C142" s="71">
        <f>Overview!N86</f>
        <v>0</v>
      </c>
      <c r="D142" s="71">
        <f>Overview!N88</f>
        <v>0</v>
      </c>
      <c r="E142" s="72"/>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19" t="s">
        <v>78</v>
      </c>
      <c r="B143" s="129">
        <f>Overview!N102</f>
        <v>0</v>
      </c>
      <c r="C143" s="71">
        <f>Overview!N104</f>
        <v>0</v>
      </c>
      <c r="D143" s="71">
        <f>Overview!N106</f>
        <v>0</v>
      </c>
      <c r="E143" s="72"/>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21" t="s">
        <v>117</v>
      </c>
      <c r="B144" s="130">
        <f>Overview!N121</f>
        <v>0</v>
      </c>
      <c r="C144" s="131">
        <f>Overview!N122</f>
        <v>0</v>
      </c>
      <c r="D144" s="131">
        <f>Overview!N123</f>
        <v>0</v>
      </c>
      <c r="E144" s="132"/>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sheetData>
  <mergeCells count="13">
    <mergeCell ref="A136:E136"/>
    <mergeCell ref="A58:L58"/>
    <mergeCell ref="A71:L71"/>
    <mergeCell ref="A4:L4"/>
    <mergeCell ref="A6:L6"/>
    <mergeCell ref="A19:L19"/>
    <mergeCell ref="A32:L32"/>
    <mergeCell ref="A45:L45"/>
    <mergeCell ref="A1:D1"/>
    <mergeCell ref="A84:L84"/>
    <mergeCell ref="A97:L97"/>
    <mergeCell ref="A110:L110"/>
    <mergeCell ref="A123:L123"/>
  </mergeCells>
  <conditionalFormatting sqref="D8:D14 D21:D27 D34:D40 D47:D53 D60:D66 D73:D79 D86:D92 D99:D105 D112:D118 D125:D131 D138:D144">
    <cfRule type="expression" dxfId="39" priority="1">
      <formula>D8&lt;&gt;(B8+C8)</formula>
    </cfRule>
  </conditionalFormatting>
  <conditionalFormatting sqref="G8:L17 G21:L30 G34:L43 G47:L56 G60:L69 G73:L82 G86:L95 G99:L108 G112:L121 G125:L134">
    <cfRule type="cellIs" dxfId="38" priority="2" operator="equal">
      <formula>0</formula>
    </cfRule>
  </conditionalFormatting>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G1000"/>
  <sheetViews>
    <sheetView zoomScale="70" zoomScaleNormal="70" workbookViewId="0">
      <selection sqref="A1:D6"/>
    </sheetView>
  </sheetViews>
  <sheetFormatPr baseColWidth="10" defaultColWidth="12.7109375" defaultRowHeight="15" customHeight="1"/>
  <cols>
    <col min="1" max="1" width="20.7109375" customWidth="1"/>
    <col min="2" max="2" width="30.7109375" customWidth="1"/>
    <col min="3" max="3" width="18.7109375" customWidth="1"/>
    <col min="4" max="5" width="13.7109375" customWidth="1"/>
    <col min="6" max="6" width="1.7109375" customWidth="1"/>
    <col min="7" max="7" width="20.7109375" customWidth="1"/>
    <col min="8" max="8" width="30.7109375" customWidth="1"/>
    <col min="9" max="9" width="18.7109375" customWidth="1"/>
    <col min="10" max="11" width="13.7109375" customWidth="1"/>
    <col min="12" max="12" width="1.7109375" customWidth="1"/>
    <col min="13" max="13" width="20.7109375" customWidth="1"/>
    <col min="14" max="14" width="30.7109375" customWidth="1"/>
    <col min="15" max="15" width="18.7109375" customWidth="1"/>
    <col min="16" max="17" width="13.7109375" customWidth="1"/>
    <col min="18" max="18" width="1.7109375" customWidth="1"/>
    <col min="19" max="19" width="20.7109375" customWidth="1"/>
    <col min="20" max="20" width="30.7109375" customWidth="1"/>
    <col min="21" max="21" width="18.7109375" customWidth="1"/>
    <col min="22" max="23" width="13.7109375" customWidth="1"/>
    <col min="24" max="24" width="1.7109375" customWidth="1"/>
    <col min="25" max="25" width="20.7109375" customWidth="1"/>
    <col min="26" max="26" width="30.7109375" customWidth="1"/>
    <col min="27" max="27" width="18.7109375" customWidth="1"/>
    <col min="28" max="29" width="13.7109375" customWidth="1"/>
    <col min="30" max="30" width="1.7109375" customWidth="1"/>
    <col min="31" max="31" width="20.7109375" customWidth="1"/>
    <col min="32" max="32" width="30.7109375" customWidth="1"/>
    <col min="33" max="33" width="18.7109375" customWidth="1"/>
    <col min="34" max="35" width="13.7109375" customWidth="1"/>
    <col min="36" max="36" width="1.7109375" customWidth="1"/>
    <col min="37" max="37" width="20.7109375" customWidth="1"/>
    <col min="38" max="38" width="30.7109375" customWidth="1"/>
    <col min="39" max="39" width="18.7109375" customWidth="1"/>
    <col min="40" max="41" width="13.7109375" customWidth="1"/>
    <col min="42" max="42" width="1.7109375" customWidth="1"/>
    <col min="43" max="43" width="20.7109375" customWidth="1"/>
    <col min="44" max="44" width="30.7109375" customWidth="1"/>
    <col min="45" max="45" width="18.7109375" customWidth="1"/>
    <col min="46" max="47" width="13.7109375" customWidth="1"/>
    <col min="48" max="48" width="1.7109375" customWidth="1"/>
    <col min="49" max="49" width="20.7109375" customWidth="1"/>
    <col min="50" max="50" width="30.7109375" customWidth="1"/>
    <col min="51" max="51" width="18.7109375" customWidth="1"/>
    <col min="52" max="53" width="13.7109375" customWidth="1"/>
    <col min="54" max="54" width="1.7109375" customWidth="1"/>
    <col min="55" max="55" width="20.7109375" customWidth="1"/>
    <col min="56" max="56" width="30.7109375" customWidth="1"/>
    <col min="57" max="57" width="18.7109375" customWidth="1"/>
    <col min="58" max="59" width="13.7109375" customWidth="1"/>
  </cols>
  <sheetData>
    <row r="1" spans="1:59" ht="14.25" customHeight="1">
      <c r="A1" s="172" t="e" vm="1">
        <v>#VALUE!</v>
      </c>
      <c r="B1" s="172"/>
      <c r="C1" s="172"/>
      <c r="D1" s="172"/>
      <c r="E1" s="109"/>
      <c r="F1" s="1"/>
      <c r="G1" s="1"/>
      <c r="H1" s="7"/>
      <c r="I1" s="7"/>
      <c r="J1" s="109"/>
      <c r="K1" s="109"/>
      <c r="L1" s="1"/>
      <c r="M1" s="1"/>
      <c r="N1" s="7"/>
      <c r="O1" s="7"/>
      <c r="P1" s="109"/>
      <c r="Q1" s="109"/>
      <c r="R1" s="1"/>
      <c r="S1" s="1"/>
      <c r="T1" s="7"/>
      <c r="U1" s="7"/>
      <c r="V1" s="109"/>
      <c r="W1" s="109"/>
      <c r="X1" s="1"/>
      <c r="Y1" s="1"/>
      <c r="Z1" s="7"/>
      <c r="AA1" s="7"/>
      <c r="AB1" s="109"/>
      <c r="AC1" s="109"/>
      <c r="AD1" s="1"/>
      <c r="AE1" s="1"/>
      <c r="AF1" s="7"/>
      <c r="AG1" s="7"/>
      <c r="AH1" s="109"/>
      <c r="AI1" s="109"/>
      <c r="AJ1" s="1"/>
      <c r="AK1" s="1"/>
      <c r="AL1" s="7"/>
      <c r="AM1" s="7"/>
      <c r="AN1" s="109"/>
      <c r="AO1" s="109"/>
      <c r="AP1" s="1"/>
      <c r="AQ1" s="1"/>
      <c r="AR1" s="7"/>
      <c r="AS1" s="7"/>
      <c r="AT1" s="109"/>
      <c r="AU1" s="109"/>
      <c r="AV1" s="1"/>
      <c r="AW1" s="1"/>
      <c r="AX1" s="7"/>
      <c r="AY1" s="7"/>
      <c r="AZ1" s="109"/>
      <c r="BA1" s="109"/>
      <c r="BB1" s="1"/>
      <c r="BC1" s="1"/>
      <c r="BD1" s="7"/>
      <c r="BE1" s="7"/>
      <c r="BF1" s="109"/>
      <c r="BG1" s="109"/>
    </row>
    <row r="2" spans="1:59" ht="14.25" customHeight="1">
      <c r="A2" s="172"/>
      <c r="B2" s="172"/>
      <c r="C2" s="172"/>
      <c r="D2" s="172"/>
      <c r="E2" s="109"/>
      <c r="F2" s="1"/>
      <c r="G2" s="1"/>
      <c r="H2" s="7"/>
      <c r="I2" s="7"/>
      <c r="J2" s="109"/>
      <c r="K2" s="109"/>
      <c r="L2" s="1"/>
      <c r="M2" s="1"/>
      <c r="N2" s="7"/>
      <c r="O2" s="7"/>
      <c r="P2" s="109"/>
      <c r="Q2" s="109"/>
      <c r="R2" s="1"/>
      <c r="S2" s="1"/>
      <c r="T2" s="7"/>
      <c r="U2" s="7"/>
      <c r="V2" s="109"/>
      <c r="W2" s="109"/>
      <c r="X2" s="1"/>
      <c r="Y2" s="1"/>
      <c r="Z2" s="7"/>
      <c r="AA2" s="7"/>
      <c r="AB2" s="109"/>
      <c r="AC2" s="109"/>
      <c r="AD2" s="1"/>
      <c r="AE2" s="1"/>
      <c r="AF2" s="7"/>
      <c r="AG2" s="7"/>
      <c r="AH2" s="109"/>
      <c r="AI2" s="109"/>
      <c r="AJ2" s="1"/>
      <c r="AK2" s="1"/>
      <c r="AL2" s="7"/>
      <c r="AM2" s="7"/>
      <c r="AN2" s="109"/>
      <c r="AO2" s="109"/>
      <c r="AP2" s="1"/>
      <c r="AQ2" s="1"/>
      <c r="AR2" s="7"/>
      <c r="AS2" s="7"/>
      <c r="AT2" s="109"/>
      <c r="AU2" s="109"/>
      <c r="AV2" s="1"/>
      <c r="AW2" s="1"/>
      <c r="AX2" s="7"/>
      <c r="AY2" s="7"/>
      <c r="AZ2" s="109"/>
      <c r="BA2" s="109"/>
      <c r="BB2" s="1"/>
      <c r="BC2" s="1"/>
      <c r="BD2" s="7"/>
      <c r="BE2" s="7"/>
      <c r="BF2" s="109"/>
      <c r="BG2" s="109"/>
    </row>
    <row r="3" spans="1:59" ht="14.25" customHeight="1">
      <c r="A3" s="172"/>
      <c r="B3" s="172"/>
      <c r="C3" s="172"/>
      <c r="D3" s="172"/>
      <c r="E3" s="109"/>
      <c r="F3" s="1"/>
      <c r="G3" s="1"/>
      <c r="H3" s="7"/>
      <c r="I3" s="7"/>
      <c r="J3" s="109"/>
      <c r="K3" s="109"/>
      <c r="L3" s="1"/>
      <c r="M3" s="1"/>
      <c r="N3" s="7"/>
      <c r="O3" s="7"/>
      <c r="P3" s="109"/>
      <c r="Q3" s="109"/>
      <c r="R3" s="1"/>
      <c r="S3" s="1"/>
      <c r="T3" s="7"/>
      <c r="U3" s="7"/>
      <c r="V3" s="109"/>
      <c r="W3" s="109"/>
      <c r="X3" s="1"/>
      <c r="Y3" s="1"/>
      <c r="Z3" s="7"/>
      <c r="AA3" s="7"/>
      <c r="AB3" s="109"/>
      <c r="AC3" s="109"/>
      <c r="AD3" s="1"/>
      <c r="AE3" s="1"/>
      <c r="AF3" s="7"/>
      <c r="AG3" s="7"/>
      <c r="AH3" s="109"/>
      <c r="AI3" s="109"/>
      <c r="AJ3" s="1"/>
      <c r="AK3" s="1"/>
      <c r="AL3" s="7"/>
      <c r="AM3" s="7"/>
      <c r="AN3" s="109"/>
      <c r="AO3" s="109"/>
      <c r="AP3" s="1"/>
      <c r="AQ3" s="1"/>
      <c r="AR3" s="7"/>
      <c r="AS3" s="7"/>
      <c r="AT3" s="109"/>
      <c r="AU3" s="109"/>
      <c r="AV3" s="1"/>
      <c r="AW3" s="1"/>
      <c r="AX3" s="7"/>
      <c r="AY3" s="7"/>
      <c r="AZ3" s="109"/>
      <c r="BA3" s="109"/>
      <c r="BB3" s="1"/>
      <c r="BC3" s="1"/>
      <c r="BD3" s="7"/>
      <c r="BE3" s="7"/>
      <c r="BF3" s="109"/>
      <c r="BG3" s="109"/>
    </row>
    <row r="4" spans="1:59" ht="14.25" customHeight="1">
      <c r="A4" s="172"/>
      <c r="B4" s="172"/>
      <c r="C4" s="172"/>
      <c r="D4" s="172"/>
      <c r="E4" s="109"/>
      <c r="F4" s="1"/>
      <c r="G4" s="1"/>
      <c r="H4" s="7"/>
      <c r="I4" s="7"/>
      <c r="J4" s="109"/>
      <c r="K4" s="109"/>
      <c r="L4" s="1"/>
      <c r="M4" s="1"/>
      <c r="N4" s="7"/>
      <c r="O4" s="7"/>
      <c r="P4" s="109"/>
      <c r="Q4" s="109"/>
      <c r="R4" s="1"/>
      <c r="S4" s="1"/>
      <c r="T4" s="7"/>
      <c r="U4" s="7"/>
      <c r="V4" s="109"/>
      <c r="W4" s="109"/>
      <c r="X4" s="1"/>
      <c r="Y4" s="1"/>
      <c r="Z4" s="7"/>
      <c r="AA4" s="7"/>
      <c r="AB4" s="109"/>
      <c r="AC4" s="109"/>
      <c r="AD4" s="1"/>
      <c r="AE4" s="1"/>
      <c r="AF4" s="7"/>
      <c r="AG4" s="7"/>
      <c r="AH4" s="109"/>
      <c r="AI4" s="109"/>
      <c r="AJ4" s="1"/>
      <c r="AK4" s="1"/>
      <c r="AL4" s="7"/>
      <c r="AM4" s="7"/>
      <c r="AN4" s="109"/>
      <c r="AO4" s="109"/>
      <c r="AP4" s="1"/>
      <c r="AQ4" s="1"/>
      <c r="AR4" s="7"/>
      <c r="AS4" s="7"/>
      <c r="AT4" s="109"/>
      <c r="AU4" s="109"/>
      <c r="AV4" s="1"/>
      <c r="AW4" s="1"/>
      <c r="AX4" s="7"/>
      <c r="AY4" s="7"/>
      <c r="AZ4" s="109"/>
      <c r="BA4" s="109"/>
      <c r="BB4" s="1"/>
      <c r="BC4" s="1"/>
      <c r="BD4" s="7"/>
      <c r="BE4" s="7"/>
      <c r="BF4" s="109"/>
      <c r="BG4" s="109"/>
    </row>
    <row r="5" spans="1:59" ht="14.25" customHeight="1">
      <c r="A5" s="172"/>
      <c r="B5" s="172"/>
      <c r="C5" s="172"/>
      <c r="D5" s="172"/>
      <c r="E5" s="109"/>
      <c r="F5" s="1"/>
      <c r="G5" s="1"/>
      <c r="H5" s="7"/>
      <c r="I5" s="7"/>
      <c r="J5" s="109"/>
      <c r="K5" s="109"/>
      <c r="L5" s="1"/>
      <c r="M5" s="1"/>
      <c r="N5" s="7"/>
      <c r="O5" s="7"/>
      <c r="P5" s="109"/>
      <c r="Q5" s="109"/>
      <c r="R5" s="1"/>
      <c r="S5" s="1"/>
      <c r="T5" s="7"/>
      <c r="U5" s="7"/>
      <c r="V5" s="109"/>
      <c r="W5" s="109"/>
      <c r="X5" s="1"/>
      <c r="Y5" s="1"/>
      <c r="Z5" s="7"/>
      <c r="AA5" s="7"/>
      <c r="AB5" s="109"/>
      <c r="AC5" s="109"/>
      <c r="AD5" s="1"/>
      <c r="AE5" s="1"/>
      <c r="AF5" s="7"/>
      <c r="AG5" s="7"/>
      <c r="AH5" s="109"/>
      <c r="AI5" s="109"/>
      <c r="AJ5" s="1"/>
      <c r="AK5" s="1"/>
      <c r="AL5" s="7"/>
      <c r="AM5" s="7"/>
      <c r="AN5" s="109"/>
      <c r="AO5" s="109"/>
      <c r="AP5" s="1"/>
      <c r="AQ5" s="1"/>
      <c r="AR5" s="7"/>
      <c r="AS5" s="7"/>
      <c r="AT5" s="109"/>
      <c r="AU5" s="109"/>
      <c r="AV5" s="1"/>
      <c r="AW5" s="1"/>
      <c r="AX5" s="7"/>
      <c r="AY5" s="7"/>
      <c r="AZ5" s="109"/>
      <c r="BA5" s="109"/>
      <c r="BB5" s="1"/>
      <c r="BC5" s="1"/>
      <c r="BD5" s="7"/>
      <c r="BE5" s="7"/>
      <c r="BF5" s="109"/>
      <c r="BG5" s="109"/>
    </row>
    <row r="6" spans="1:59" ht="14.25" customHeight="1">
      <c r="A6" s="172"/>
      <c r="B6" s="172"/>
      <c r="C6" s="172"/>
      <c r="D6" s="172"/>
      <c r="E6" s="109"/>
      <c r="F6" s="1"/>
      <c r="G6" s="1"/>
      <c r="H6" s="7"/>
      <c r="I6" s="7"/>
      <c r="J6" s="109"/>
      <c r="K6" s="109"/>
      <c r="L6" s="1"/>
      <c r="M6" s="1"/>
      <c r="N6" s="7"/>
      <c r="O6" s="7"/>
      <c r="P6" s="109"/>
      <c r="Q6" s="109"/>
      <c r="R6" s="1"/>
      <c r="S6" s="1"/>
      <c r="T6" s="7"/>
      <c r="U6" s="7"/>
      <c r="V6" s="109"/>
      <c r="W6" s="109"/>
      <c r="X6" s="1"/>
      <c r="Y6" s="1"/>
      <c r="Z6" s="7"/>
      <c r="AA6" s="7"/>
      <c r="AB6" s="109"/>
      <c r="AC6" s="109"/>
      <c r="AD6" s="1"/>
      <c r="AE6" s="1"/>
      <c r="AF6" s="7"/>
      <c r="AG6" s="7"/>
      <c r="AH6" s="109"/>
      <c r="AI6" s="109"/>
      <c r="AJ6" s="1"/>
      <c r="AK6" s="1"/>
      <c r="AL6" s="7"/>
      <c r="AM6" s="7"/>
      <c r="AN6" s="109"/>
      <c r="AO6" s="109"/>
      <c r="AP6" s="1"/>
      <c r="AQ6" s="1"/>
      <c r="AR6" s="7"/>
      <c r="AS6" s="7"/>
      <c r="AT6" s="109"/>
      <c r="AU6" s="109"/>
      <c r="AV6" s="1"/>
      <c r="AW6" s="1"/>
      <c r="AX6" s="7"/>
      <c r="AY6" s="7"/>
      <c r="AZ6" s="109"/>
      <c r="BA6" s="109"/>
      <c r="BB6" s="1"/>
      <c r="BC6" s="1"/>
      <c r="BD6" s="7"/>
      <c r="BE6" s="7"/>
      <c r="BF6" s="109"/>
      <c r="BG6" s="109"/>
    </row>
    <row r="7" spans="1:59" ht="14.25" customHeight="1">
      <c r="A7" s="1"/>
      <c r="B7" s="7"/>
      <c r="C7" s="7"/>
      <c r="D7" s="1"/>
      <c r="E7" s="109"/>
      <c r="F7" s="1"/>
      <c r="G7" s="1"/>
      <c r="H7" s="7"/>
      <c r="I7" s="7"/>
      <c r="J7" s="109"/>
      <c r="K7" s="109"/>
      <c r="L7" s="1"/>
      <c r="M7" s="1"/>
      <c r="N7" s="7"/>
      <c r="O7" s="7"/>
      <c r="P7" s="109"/>
      <c r="Q7" s="109"/>
      <c r="R7" s="1"/>
      <c r="S7" s="1"/>
      <c r="T7" s="7"/>
      <c r="U7" s="7"/>
      <c r="V7" s="109"/>
      <c r="W7" s="109"/>
      <c r="X7" s="1"/>
      <c r="Y7" s="1"/>
      <c r="Z7" s="7"/>
      <c r="AA7" s="7"/>
      <c r="AB7" s="109"/>
      <c r="AC7" s="109"/>
      <c r="AD7" s="1"/>
      <c r="AE7" s="1"/>
      <c r="AF7" s="7"/>
      <c r="AG7" s="7"/>
      <c r="AH7" s="109"/>
      <c r="AI7" s="109"/>
      <c r="AJ7" s="1"/>
      <c r="AK7" s="1"/>
      <c r="AL7" s="7"/>
      <c r="AM7" s="7"/>
      <c r="AN7" s="109"/>
      <c r="AO7" s="109"/>
      <c r="AP7" s="1"/>
      <c r="AQ7" s="1"/>
      <c r="AR7" s="7"/>
      <c r="AS7" s="7"/>
      <c r="AT7" s="109"/>
      <c r="AU7" s="109"/>
      <c r="AV7" s="1"/>
      <c r="AW7" s="1"/>
      <c r="AX7" s="7"/>
      <c r="AY7" s="7"/>
      <c r="AZ7" s="109"/>
      <c r="BA7" s="109"/>
      <c r="BB7" s="1"/>
      <c r="BC7" s="1"/>
      <c r="BD7" s="7"/>
      <c r="BE7" s="7"/>
      <c r="BF7" s="109"/>
      <c r="BG7" s="109"/>
    </row>
    <row r="8" spans="1:59" ht="14.25" customHeight="1">
      <c r="A8" s="198" t="s">
        <v>136</v>
      </c>
      <c r="B8" s="170"/>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c r="AU8" s="170"/>
      <c r="AV8" s="170"/>
      <c r="AW8" s="170"/>
      <c r="AX8" s="170"/>
      <c r="AY8" s="170"/>
      <c r="AZ8" s="170"/>
      <c r="BA8" s="170"/>
      <c r="BB8" s="170"/>
      <c r="BC8" s="170"/>
      <c r="BD8" s="171"/>
      <c r="BE8" s="133"/>
      <c r="BF8" s="134"/>
      <c r="BG8" s="134"/>
    </row>
    <row r="9" spans="1:59" ht="14.25" customHeight="1">
      <c r="A9" s="1"/>
      <c r="B9" s="7"/>
      <c r="C9" s="7"/>
      <c r="D9" s="1"/>
      <c r="E9" s="109"/>
      <c r="F9" s="1"/>
      <c r="G9" s="1"/>
      <c r="H9" s="7"/>
      <c r="I9" s="7"/>
      <c r="J9" s="109"/>
      <c r="K9" s="109"/>
      <c r="L9" s="1"/>
      <c r="M9" s="1"/>
      <c r="N9" s="7"/>
      <c r="O9" s="7"/>
      <c r="P9" s="109"/>
      <c r="Q9" s="109"/>
      <c r="R9" s="1"/>
      <c r="S9" s="1"/>
      <c r="T9" s="7"/>
      <c r="U9" s="7"/>
      <c r="V9" s="109"/>
      <c r="W9" s="109"/>
      <c r="X9" s="1"/>
      <c r="Y9" s="1"/>
      <c r="Z9" s="7"/>
      <c r="AA9" s="7"/>
      <c r="AB9" s="109"/>
      <c r="AC9" s="109"/>
      <c r="AD9" s="1"/>
      <c r="AE9" s="1"/>
      <c r="AF9" s="7"/>
      <c r="AG9" s="7"/>
      <c r="AH9" s="109"/>
      <c r="AI9" s="109"/>
      <c r="AJ9" s="1"/>
      <c r="AK9" s="1"/>
      <c r="AL9" s="7"/>
      <c r="AM9" s="7"/>
      <c r="AN9" s="109"/>
      <c r="AO9" s="109"/>
      <c r="AP9" s="1"/>
      <c r="AQ9" s="1"/>
      <c r="AR9" s="7"/>
      <c r="AS9" s="7"/>
      <c r="AT9" s="109"/>
      <c r="AU9" s="109"/>
      <c r="AV9" s="1"/>
      <c r="AW9" s="1"/>
      <c r="AX9" s="7"/>
      <c r="AY9" s="7"/>
      <c r="AZ9" s="109"/>
      <c r="BA9" s="109"/>
      <c r="BB9" s="1"/>
      <c r="BC9" s="1"/>
      <c r="BD9" s="7"/>
      <c r="BE9" s="7"/>
      <c r="BF9" s="109"/>
      <c r="BG9" s="109"/>
    </row>
    <row r="10" spans="1:59" ht="14.25" customHeight="1">
      <c r="A10" s="257" t="str">
        <f>'Definition Categories'!$A6</f>
        <v>P1 - toto</v>
      </c>
      <c r="B10" s="258"/>
      <c r="C10" s="258"/>
      <c r="D10" s="258"/>
      <c r="E10" s="259"/>
      <c r="F10" s="1"/>
      <c r="G10" s="257" t="str">
        <f>'Definition Categories'!$A7</f>
        <v>P2 -</v>
      </c>
      <c r="H10" s="258"/>
      <c r="I10" s="258"/>
      <c r="J10" s="258"/>
      <c r="K10" s="259"/>
      <c r="L10" s="1"/>
      <c r="M10" s="257" t="str">
        <f>'Definition Categories'!$A8</f>
        <v>P3 -</v>
      </c>
      <c r="N10" s="258"/>
      <c r="O10" s="258"/>
      <c r="P10" s="258"/>
      <c r="Q10" s="259"/>
      <c r="R10" s="1"/>
      <c r="S10" s="257" t="str">
        <f>'Definition Categories'!$A9</f>
        <v>P4 -</v>
      </c>
      <c r="T10" s="258"/>
      <c r="U10" s="258"/>
      <c r="V10" s="258"/>
      <c r="W10" s="259"/>
      <c r="X10" s="1"/>
      <c r="Y10" s="257" t="str">
        <f>'Definition Categories'!$A10</f>
        <v>P5 -</v>
      </c>
      <c r="Z10" s="258"/>
      <c r="AA10" s="258"/>
      <c r="AB10" s="258"/>
      <c r="AC10" s="259"/>
      <c r="AD10" s="1"/>
      <c r="AE10" s="257" t="str">
        <f>'Definition Categories'!$A11</f>
        <v>P6 -</v>
      </c>
      <c r="AF10" s="258"/>
      <c r="AG10" s="258"/>
      <c r="AH10" s="258"/>
      <c r="AI10" s="259"/>
      <c r="AJ10" s="1"/>
      <c r="AK10" s="257" t="str">
        <f>'Definition Categories'!$A12</f>
        <v>P7 -</v>
      </c>
      <c r="AL10" s="258"/>
      <c r="AM10" s="258"/>
      <c r="AN10" s="258"/>
      <c r="AO10" s="259"/>
      <c r="AP10" s="1"/>
      <c r="AQ10" s="257" t="str">
        <f>'Definition Categories'!$A13</f>
        <v>P8 -</v>
      </c>
      <c r="AR10" s="258"/>
      <c r="AS10" s="258"/>
      <c r="AT10" s="258"/>
      <c r="AU10" s="259"/>
      <c r="AV10" s="1"/>
      <c r="AW10" s="257" t="str">
        <f>'Definition Categories'!$A14</f>
        <v>P9 -</v>
      </c>
      <c r="AX10" s="258"/>
      <c r="AY10" s="258"/>
      <c r="AZ10" s="258"/>
      <c r="BA10" s="259"/>
      <c r="BB10" s="1"/>
      <c r="BC10" s="257" t="str">
        <f>'Definition Categories'!$A15</f>
        <v>P10 -</v>
      </c>
      <c r="BD10" s="258"/>
      <c r="BE10" s="258"/>
      <c r="BF10" s="258"/>
      <c r="BG10" s="259"/>
    </row>
    <row r="11" spans="1:59" ht="14.25" customHeight="1">
      <c r="A11" s="135" t="s">
        <v>137</v>
      </c>
      <c r="B11" s="136" t="s">
        <v>138</v>
      </c>
      <c r="C11" s="136" t="s">
        <v>139</v>
      </c>
      <c r="D11" s="136" t="s">
        <v>140</v>
      </c>
      <c r="E11" s="137" t="s">
        <v>115</v>
      </c>
      <c r="F11" s="138"/>
      <c r="G11" s="135" t="s">
        <v>137</v>
      </c>
      <c r="H11" s="136" t="s">
        <v>138</v>
      </c>
      <c r="I11" s="136" t="s">
        <v>139</v>
      </c>
      <c r="J11" s="139" t="s">
        <v>140</v>
      </c>
      <c r="K11" s="137" t="s">
        <v>115</v>
      </c>
      <c r="L11" s="138"/>
      <c r="M11" s="135" t="s">
        <v>137</v>
      </c>
      <c r="N11" s="136" t="s">
        <v>138</v>
      </c>
      <c r="O11" s="136" t="s">
        <v>139</v>
      </c>
      <c r="P11" s="139" t="s">
        <v>140</v>
      </c>
      <c r="Q11" s="137" t="s">
        <v>115</v>
      </c>
      <c r="R11" s="138"/>
      <c r="S11" s="135" t="s">
        <v>137</v>
      </c>
      <c r="T11" s="136" t="s">
        <v>138</v>
      </c>
      <c r="U11" s="136" t="s">
        <v>139</v>
      </c>
      <c r="V11" s="139" t="s">
        <v>140</v>
      </c>
      <c r="W11" s="137" t="s">
        <v>115</v>
      </c>
      <c r="X11" s="138"/>
      <c r="Y11" s="135" t="s">
        <v>137</v>
      </c>
      <c r="Z11" s="136" t="s">
        <v>138</v>
      </c>
      <c r="AA11" s="136" t="s">
        <v>139</v>
      </c>
      <c r="AB11" s="139" t="s">
        <v>140</v>
      </c>
      <c r="AC11" s="137" t="s">
        <v>115</v>
      </c>
      <c r="AD11" s="138"/>
      <c r="AE11" s="135" t="s">
        <v>137</v>
      </c>
      <c r="AF11" s="136" t="s">
        <v>138</v>
      </c>
      <c r="AG11" s="136" t="s">
        <v>139</v>
      </c>
      <c r="AH11" s="139" t="s">
        <v>140</v>
      </c>
      <c r="AI11" s="137" t="s">
        <v>115</v>
      </c>
      <c r="AJ11" s="138"/>
      <c r="AK11" s="135" t="s">
        <v>137</v>
      </c>
      <c r="AL11" s="136" t="s">
        <v>138</v>
      </c>
      <c r="AM11" s="136" t="s">
        <v>139</v>
      </c>
      <c r="AN11" s="139" t="s">
        <v>140</v>
      </c>
      <c r="AO11" s="137" t="s">
        <v>115</v>
      </c>
      <c r="AP11" s="138"/>
      <c r="AQ11" s="135" t="s">
        <v>137</v>
      </c>
      <c r="AR11" s="136" t="s">
        <v>138</v>
      </c>
      <c r="AS11" s="136" t="s">
        <v>139</v>
      </c>
      <c r="AT11" s="139" t="s">
        <v>140</v>
      </c>
      <c r="AU11" s="137" t="s">
        <v>115</v>
      </c>
      <c r="AV11" s="138"/>
      <c r="AW11" s="135" t="s">
        <v>137</v>
      </c>
      <c r="AX11" s="136" t="s">
        <v>138</v>
      </c>
      <c r="AY11" s="136" t="s">
        <v>139</v>
      </c>
      <c r="AZ11" s="139" t="s">
        <v>140</v>
      </c>
      <c r="BA11" s="137" t="s">
        <v>115</v>
      </c>
      <c r="BB11" s="138"/>
      <c r="BC11" s="135" t="s">
        <v>137</v>
      </c>
      <c r="BD11" s="136" t="s">
        <v>138</v>
      </c>
      <c r="BE11" s="136" t="s">
        <v>139</v>
      </c>
      <c r="BF11" s="139" t="s">
        <v>140</v>
      </c>
      <c r="BG11" s="137" t="s">
        <v>115</v>
      </c>
    </row>
    <row r="12" spans="1:59" ht="14.25" customHeight="1">
      <c r="A12" s="140" t="str">
        <f>_xlfn.XLOOKUP(B12,'Cost Input'!$P$7:$P$964,'Cost Input'!$B$7:$B$964,"No non-staff costs")</f>
        <v>No non-staff costs</v>
      </c>
      <c r="B12" s="141" t="str" cm="1">
        <f t="array" ref="B12">_xlfn.UNIQUE(_xlfn._xlws.FILTER('Cost Input'!$P$7:$P$964,(('Cost Input'!$B$7:$B$964="Specific Operating Cost")*('Cost Input'!$A$7:$A$964=A10))+(('Cost Input'!$B$7:$B$964="Equipment")*('Cost Input'!$A$7:$A$964=A10))+(('Cost Input'!$B$7:$B$964="Subcontracting")*('Cost Input'!$A$7:$A$964=A10)),"No Non-Staff costs"))</f>
        <v>No Non-Staff costs</v>
      </c>
      <c r="C12" s="141" t="e">
        <f t="array" ref="C12">IF(AND(NOT(ISERROR(MATCH(B12,'Cost Input'!$P$7:$P$964,0))), INDEX('Cost Input'!$Q$7:$Q$964, MATCH(B12,'Cost Input'!$P$7:$P$964,0))&lt;&gt;""), "additional description see cost input", "")</f>
        <v>#N/A</v>
      </c>
      <c r="D12" s="98">
        <f>SUMIFS('Cost Input'!$M$7:$M$964,'Cost Input'!$P$7:$P$964,'Summary - II'!B12,'Cost Input'!$A$7:$A$964,'Summary - II'!A$10)</f>
        <v>0</v>
      </c>
      <c r="E12" s="99">
        <f>SUMIFS('Cost Input'!$N$7:$N$964,'Cost Input'!$P$7:$P$964,'Summary - II'!B12,'Cost Input'!$A$7:$A$964,'Summary - II'!A$10)</f>
        <v>0</v>
      </c>
      <c r="F12" s="1"/>
      <c r="G12" s="140" t="str">
        <f>_xlfn.XLOOKUP(H12,'Cost Input'!$P$7:$P$964,'Cost Input'!$B$7:$B$964,"No non-staff costs")</f>
        <v>No non-staff costs</v>
      </c>
      <c r="H12" s="141" t="str" cm="1">
        <f t="array" ref="H12">_xlfn.UNIQUE(_xlfn._xlws.FILTER('Cost Input'!$P$7:$P$964,(('Cost Input'!$B$7:$B$964="Specific Operating Cost")*('Cost Input'!$A$7:$A$964=G10))+(('Cost Input'!$B$7:$B$964="Equipment")*('Cost Input'!$A$7:$A$964=G10))+(('Cost Input'!$B$7:$B$964="Subcontracting")*('Cost Input'!$A$7:$A$964=G10)),"No Non-Staff costs"))</f>
        <v>No Non-Staff costs</v>
      </c>
      <c r="I12" s="141" t="e">
        <f t="array" ref="I12">IF(AND(NOT(ISERROR(MATCH(H12,'Cost Input'!$P$7:$P$964,0))), INDEX('Cost Input'!$Q$7:$Q$964, MATCH(H12,'Cost Input'!$P$7:$P$964,0))&lt;&gt;""), "additional description see cost input", "")</f>
        <v>#N/A</v>
      </c>
      <c r="J12" s="98">
        <f>SUMIFS('Cost Input'!$M$7:$M$964,'Cost Input'!$P$7:$P$964,'Summary - II'!H12,'Cost Input'!$A$7:$A$964,'Summary - II'!G$10)</f>
        <v>0</v>
      </c>
      <c r="K12" s="99">
        <f>SUMIFS('Cost Input'!$N$7:$N$964,'Cost Input'!$P$7:$P$964,'Summary - II'!H12,'Cost Input'!$A$7:$A$964,'Summary - II'!G$10)</f>
        <v>0</v>
      </c>
      <c r="L12" s="1"/>
      <c r="M12" s="140" t="str">
        <f>_xlfn.XLOOKUP(N12,'Cost Input'!$P$7:$P$964,'Cost Input'!$B$7:$B$964,"No non-staff costs")</f>
        <v>No non-staff costs</v>
      </c>
      <c r="N12" s="141" t="str" cm="1">
        <f t="array" ref="N12">_xlfn.UNIQUE(_xlfn._xlws.FILTER('Cost Input'!$P$7:$P$964,(('Cost Input'!$B$7:$B$964="Specific Operating Cost")*('Cost Input'!$A$7:$A$964=M10))+(('Cost Input'!$B$7:$B$964="Equipment")*('Cost Input'!$A$7:$A$964=M10))+(('Cost Input'!$B$7:$B$964="Subcontracting")*('Cost Input'!$A$7:$A$964=M10)),"No Non-Staff costs"))</f>
        <v>No Non-Staff costs</v>
      </c>
      <c r="O12" s="141" t="e">
        <f t="array" ref="O12">IF(AND(NOT(ISERROR(MATCH(N12,'Cost Input'!$P$7:$P$964,0))), INDEX('Cost Input'!$Q$7:$Q$964, MATCH(N12,'Cost Input'!$P$7:$P$964,0))&lt;&gt;""), "additional description see cost input", "")</f>
        <v>#N/A</v>
      </c>
      <c r="P12" s="98">
        <f>SUMIFS('Cost Input'!$M$7:$M$964,'Cost Input'!$P$7:$P$964,'Summary - II'!N12,'Cost Input'!$A$7:$A$964,'Summary - II'!M$10)</f>
        <v>0</v>
      </c>
      <c r="Q12" s="99">
        <f>SUMIFS('Cost Input'!$N$7:$N$964,'Cost Input'!$P$7:$P$964,'Summary - II'!N12,'Cost Input'!$A$7:$A$964,'Summary - II'!M$10)</f>
        <v>0</v>
      </c>
      <c r="R12" s="1"/>
      <c r="S12" s="140" t="str">
        <f>_xlfn.XLOOKUP(T12,'Cost Input'!$P$7:$P$964,'Cost Input'!$B$7:$B$964,"No non-staff costs")</f>
        <v>No non-staff costs</v>
      </c>
      <c r="T12" s="141" t="str" cm="1">
        <f t="array" ref="T12">_xlfn.UNIQUE(_xlfn._xlws.FILTER('Cost Input'!$P$7:$P$964,(('Cost Input'!$B$7:$B$964="Specific Operating Cost")*('Cost Input'!$A$7:$A$964=S10))+(('Cost Input'!$B$7:$B$964="Equipment")*('Cost Input'!$A$7:$A$964=S10))+(('Cost Input'!$B$7:$B$964="Subcontracting")*('Cost Input'!$A$7:$A$964=S10)),"No Non-Staff costs"))</f>
        <v>No Non-Staff costs</v>
      </c>
      <c r="U12" s="141" t="e">
        <f t="array" ref="U12">IF(AND(NOT(ISERROR(MATCH(T12,'Cost Input'!$P$7:$P$964,0))), INDEX('Cost Input'!$Q$7:$Q$964, MATCH(T12,'Cost Input'!$P$7:$P$964,0))&lt;&gt;""), "additional description see cost input", "")</f>
        <v>#N/A</v>
      </c>
      <c r="V12" s="98">
        <f>SUMIFS('Cost Input'!$M$7:$M$964,'Cost Input'!$P$7:$P$964,'Summary - II'!T12,'Cost Input'!$A$7:$A$964,'Summary - II'!S$10)</f>
        <v>0</v>
      </c>
      <c r="W12" s="99">
        <f>SUMIFS('Cost Input'!$N$7:$N$964,'Cost Input'!$P$7:$P$964,'Summary - II'!T12,'Cost Input'!$A$7:$A$964,'Summary - II'!S$10)</f>
        <v>0</v>
      </c>
      <c r="X12" s="1"/>
      <c r="Y12" s="140" t="str">
        <f>_xlfn.XLOOKUP(Z12,'Cost Input'!$P$7:$P$964,'Cost Input'!$B$7:$B$964,"No non-staff costs")</f>
        <v>No non-staff costs</v>
      </c>
      <c r="Z12" s="141" t="str" cm="1">
        <f t="array" ref="Z12">_xlfn.UNIQUE(_xlfn._xlws.FILTER('Cost Input'!$P$7:$P$964,(('Cost Input'!$B$7:$B$964="Specific Operating Cost")*('Cost Input'!$A$7:$A$964=Y10))+(('Cost Input'!$B$7:$B$964="Equipment")*('Cost Input'!$A$7:$A$964=Y10))+(('Cost Input'!$B$7:$B$964="Subcontracting")*('Cost Input'!$A$7:$A$964=Y10)),"No Non-Staff costs"))</f>
        <v>No Non-Staff costs</v>
      </c>
      <c r="AA12" s="141" t="e">
        <f t="array" ref="AA12">IF(AND(NOT(ISERROR(MATCH(Z12,'Cost Input'!$P$7:$P$964,0))), INDEX('Cost Input'!$Q$7:$Q$964, MATCH(Z12,'Cost Input'!$P$7:$P$964,0))&lt;&gt;""), "additional description see cost input", "")</f>
        <v>#N/A</v>
      </c>
      <c r="AB12" s="98">
        <f>SUMIFS('Cost Input'!$M$7:$M$964,'Cost Input'!$P$7:$P$964,'Summary - II'!Z12,'Cost Input'!$A$7:$A$964,'Summary - II'!Y$10)</f>
        <v>0</v>
      </c>
      <c r="AC12" s="99">
        <f>SUMIFS('Cost Input'!$N$7:$N$964,'Cost Input'!$P$7:$P$964,'Summary - II'!Z12,'Cost Input'!$A$7:$A$964,'Summary - II'!Y$10)</f>
        <v>0</v>
      </c>
      <c r="AD12" s="1"/>
      <c r="AE12" s="140" t="str">
        <f>_xlfn.XLOOKUP(AF12,'Cost Input'!$P$7:$P$964,'Cost Input'!$B$7:$B$964,"No non-staff costs")</f>
        <v>No non-staff costs</v>
      </c>
      <c r="AF12" s="141" t="str" cm="1">
        <f t="array" ref="AF12">_xlfn.UNIQUE(_xlfn._xlws.FILTER('Cost Input'!$P$7:$P$964,(('Cost Input'!$B$7:$B$964="Specific Operating Cost")*('Cost Input'!$A$7:$A$964=AE10))+(('Cost Input'!$B$7:$B$964="Equipment")*('Cost Input'!$A$7:$A$964=AE10))+(('Cost Input'!$B$7:$B$964="Subcontracting")*('Cost Input'!$A$7:$A$964=AE10)),"No Non-Staff costs"))</f>
        <v>No Non-Staff costs</v>
      </c>
      <c r="AG12" s="141" t="e">
        <f t="array" ref="AG12">IF(AND(NOT(ISERROR(MATCH(AF12,'Cost Input'!$P$7:$P$964,0))), INDEX('Cost Input'!$Q$7:$Q$964, MATCH(AF12,'Cost Input'!$P$7:$P$964,0))&lt;&gt;""), "additional description see cost input", "")</f>
        <v>#N/A</v>
      </c>
      <c r="AH12" s="98">
        <f>SUMIFS('Cost Input'!$M$7:$M$964,'Cost Input'!$P$7:$P$964,'Summary - II'!AF12,'Cost Input'!$A$7:$A$964,'Summary - II'!AE$10)</f>
        <v>0</v>
      </c>
      <c r="AI12" s="99">
        <f>SUMIFS('Cost Input'!$N$7:$N$964,'Cost Input'!$P$7:$P$964,'Summary - II'!AF12,'Cost Input'!$A$7:$A$964,'Summary - II'!AE$10)</f>
        <v>0</v>
      </c>
      <c r="AJ12" s="1"/>
      <c r="AK12" s="140" t="str">
        <f>_xlfn.XLOOKUP(AL12,'Cost Input'!$P$7:$P$964,'Cost Input'!$B$7:$B$964,"No non-staff costs")</f>
        <v>No non-staff costs</v>
      </c>
      <c r="AL12" s="141" t="str" cm="1">
        <f t="array" ref="AL12">_xlfn.UNIQUE(_xlfn._xlws.FILTER('Cost Input'!$P$7:$P$964,(('Cost Input'!$B$7:$B$964="Specific Operating Cost")*('Cost Input'!$A$7:$A$964=AK10))+(('Cost Input'!$B$7:$B$964="Equipment")*('Cost Input'!$A$7:$A$964=AK10))+(('Cost Input'!$B$7:$B$964="Subcontracting")*('Cost Input'!$A$7:$A$964=AK10)),"No Non-Staff costs"))</f>
        <v>No Non-Staff costs</v>
      </c>
      <c r="AM12" s="141" t="e">
        <f t="array" ref="AM12">IF(AND(NOT(ISERROR(MATCH(AL12,'Cost Input'!$P$7:$P$964,0))), INDEX('Cost Input'!$Q$7:$Q$964, MATCH(AL12,'Cost Input'!$P$7:$P$964,0))&lt;&gt;""), "additional description see cost input", "")</f>
        <v>#N/A</v>
      </c>
      <c r="AN12" s="98">
        <f>SUMIFS('Cost Input'!$M$7:$M$964,'Cost Input'!$P$7:$P$964,'Summary - II'!AL12,'Cost Input'!$A$7:$A$964,'Summary - II'!AK$10)</f>
        <v>0</v>
      </c>
      <c r="AO12" s="99">
        <f>SUMIFS('Cost Input'!$N$7:$N$964,'Cost Input'!$P$7:$P$964,'Summary - II'!AL12,'Cost Input'!$A$7:$A$964,'Summary - II'!AK$10)</f>
        <v>0</v>
      </c>
      <c r="AP12" s="1"/>
      <c r="AQ12" s="140" t="str">
        <f>_xlfn.XLOOKUP(AR12,'Cost Input'!$P$7:$P$964,'Cost Input'!$B$7:$B$964,"No non-staff costs")</f>
        <v>No non-staff costs</v>
      </c>
      <c r="AR12" s="141" t="str" cm="1">
        <f t="array" ref="AR12">_xlfn.UNIQUE(_xlfn._xlws.FILTER('Cost Input'!$P$7:$P$964,(('Cost Input'!$B$7:$B$964="Specific Operating Cost")*('Cost Input'!$A$7:$A$964=AQ10))+(('Cost Input'!$B$7:$B$964="Equipment")*('Cost Input'!$A$7:$A$964=AQ10))+(('Cost Input'!$B$7:$B$964="Subcontracting")*('Cost Input'!$A$7:$A$964=AQ10)),"No Non-Staff costs"))</f>
        <v>No Non-Staff costs</v>
      </c>
      <c r="AS12" s="141" t="e">
        <f t="array" ref="AS12">IF(AND(NOT(ISERROR(MATCH(AR12,'Cost Input'!$P$7:$P$964,0))), INDEX('Cost Input'!$Q$7:$Q$964, MATCH(AR12,'Cost Input'!$P$7:$P$964,0))&lt;&gt;""), "additional description see cost input", "")</f>
        <v>#N/A</v>
      </c>
      <c r="AT12" s="98">
        <f>SUMIFS('Cost Input'!$M$7:$M$964,'Cost Input'!$P$7:$P$964,'Summary - II'!AR12,'Cost Input'!$A$7:$A$964,'Summary - II'!AQ$10)</f>
        <v>0</v>
      </c>
      <c r="AU12" s="99">
        <f>SUMIFS('Cost Input'!$N$7:$N$964,'Cost Input'!$P$7:$P$964,'Summary - II'!AR12,'Cost Input'!$A$7:$A$964,'Summary - II'!AQ$10)</f>
        <v>0</v>
      </c>
      <c r="AV12" s="1"/>
      <c r="AW12" s="140" t="str">
        <f>_xlfn.XLOOKUP(AX12,'Cost Input'!$P$7:$P$964,'Cost Input'!$B$7:$B$964,"No non-staff costs")</f>
        <v>No non-staff costs</v>
      </c>
      <c r="AX12" s="141" t="str" cm="1">
        <f t="array" ref="AX12">_xlfn.UNIQUE(_xlfn._xlws.FILTER('Cost Input'!$P$7:$P$964,(('Cost Input'!$B$7:$B$964="Specific Operating Cost")*('Cost Input'!$A$7:$A$964=AW10))+(('Cost Input'!$B$7:$B$964="Equipment")*('Cost Input'!$A$7:$A$964=AW10))+(('Cost Input'!$B$7:$B$964="Subcontracting")*('Cost Input'!$A$7:$A$964=AW10)),"No Non-Staff costs"))</f>
        <v>No Non-Staff costs</v>
      </c>
      <c r="AY12" s="141" t="e">
        <f t="array" ref="AY12">IF(AND(NOT(ISERROR(MATCH(AX12,'Cost Input'!$P$7:$P$964,0))), INDEX('Cost Input'!$Q$7:$Q$964, MATCH(AX12,'Cost Input'!$P$7:$P$964,0))&lt;&gt;""), "additional description see cost input", "")</f>
        <v>#N/A</v>
      </c>
      <c r="AZ12" s="98">
        <f>SUMIFS('Cost Input'!$M$7:$M$964,'Cost Input'!$P$7:$P$964,'Summary - II'!AX12,'Cost Input'!$A$7:$A$964,'Summary - II'!AW$10)</f>
        <v>0</v>
      </c>
      <c r="BA12" s="99">
        <f>SUMIFS('Cost Input'!$N$7:$N$964,'Cost Input'!$P$7:$P$964,'Summary - II'!AX12,'Cost Input'!$A$7:$A$964,'Summary - II'!AW$10)</f>
        <v>0</v>
      </c>
      <c r="BB12" s="1"/>
      <c r="BC12" s="140" t="str">
        <f>_xlfn.XLOOKUP(BD12,'Cost Input'!$P$7:$P$964,'Cost Input'!$B$7:$B$964,"No non-staff costs")</f>
        <v>No non-staff costs</v>
      </c>
      <c r="BD12" s="141" t="str" cm="1">
        <f t="array" ref="BD12">_xlfn.UNIQUE(_xlfn._xlws.FILTER('Cost Input'!$P$7:$P$964,(('Cost Input'!$B$7:$B$964="Specific Operating Cost")*('Cost Input'!$A$7:$A$964=BC10))+(('Cost Input'!$B$7:$B$964="Equipment")*('Cost Input'!$A$7:$A$964=BC10))+(('Cost Input'!$B$7:$B$964="Subcontracting")*('Cost Input'!$A$7:$A$964=BC10)),"No Non-Staff costs"))</f>
        <v>No Non-Staff costs</v>
      </c>
      <c r="BE12" s="141" t="e">
        <f t="array" ref="BE12">IF(AND(NOT(ISERROR(MATCH(BD12,'Cost Input'!$P$7:$P$964,0))), INDEX('Cost Input'!$Q$7:$Q$964, MATCH(BD12,'Cost Input'!$P$7:$P$964,0))&lt;&gt;""), "additional description see cost input", "")</f>
        <v>#N/A</v>
      </c>
      <c r="BF12" s="98">
        <f>SUMIFS('Cost Input'!$M$7:$M$964,'Cost Input'!$P$7:$P$964,'Summary - II'!BD12,'Cost Input'!$A$7:$A$964,'Summary - II'!BC$10)</f>
        <v>0</v>
      </c>
      <c r="BG12" s="99">
        <f>SUMIFS('Cost Input'!$N$7:$N$964,'Cost Input'!$P$7:$P$964,'Summary - II'!BD12,'Cost Input'!$A$7:$A$964,'Summary - II'!BC$10)</f>
        <v>0</v>
      </c>
    </row>
    <row r="13" spans="1:59" ht="14.25" customHeight="1">
      <c r="A13" s="140">
        <f>_xlfn.XLOOKUP(B13,'Cost Input'!$P$7:$P$964,'Cost Input'!$B$7:$B$964,"No non-staff costs")</f>
        <v>0</v>
      </c>
      <c r="B13" s="142"/>
      <c r="C13" s="142"/>
      <c r="D13" s="91">
        <f>SUMIFS('Cost Input'!$M$7:$M$964,'Cost Input'!$P$7:$P$964,'Summary - II'!B13,'Cost Input'!$A$7:$A$964,'Summary - II'!A$10)</f>
        <v>0</v>
      </c>
      <c r="E13" s="92">
        <f>SUMIFS('Cost Input'!$N$7:$N$964,'Cost Input'!$P$7:$P$964,'Summary - II'!B13,'Cost Input'!$A$7:$A$964,'Summary - II'!A$10)</f>
        <v>0</v>
      </c>
      <c r="F13" s="1"/>
      <c r="G13" s="140">
        <f>_xlfn.XLOOKUP(H13,'Cost Input'!$P$7:$P$964,'Cost Input'!$B$7:$B$964,"No non-staff costs")</f>
        <v>0</v>
      </c>
      <c r="H13" s="142"/>
      <c r="I13" s="141"/>
      <c r="J13" s="98">
        <f>SUMIFS('Cost Input'!$M$7:$M$964,'Cost Input'!$P$7:$P$964,'Summary - II'!H13,'Cost Input'!$A$7:$A$964,'Summary - II'!G$10)</f>
        <v>0</v>
      </c>
      <c r="K13" s="99">
        <f>SUMIFS('Cost Input'!$N$7:$N$964,'Cost Input'!$P$7:$P$964,'Summary - II'!H13,'Cost Input'!$A$7:$A$964,'Summary - II'!G$10)</f>
        <v>0</v>
      </c>
      <c r="L13" s="1"/>
      <c r="M13" s="140">
        <f>_xlfn.XLOOKUP(N13,'Cost Input'!$P$7:$P$964,'Cost Input'!$B$7:$B$964,"No non-staff costs")</f>
        <v>0</v>
      </c>
      <c r="N13" s="142"/>
      <c r="O13" s="141"/>
      <c r="P13" s="98">
        <f>SUMIFS('Cost Input'!$M$7:$M$964,'Cost Input'!$P$7:$P$964,'Summary - II'!N13,'Cost Input'!$A$7:$A$964,'Summary - II'!M$10)</f>
        <v>0</v>
      </c>
      <c r="Q13" s="99">
        <f>SUMIFS('Cost Input'!$N$7:$N$964,'Cost Input'!$P$7:$P$964,'Summary - II'!N13,'Cost Input'!$A$7:$A$964,'Summary - II'!M$10)</f>
        <v>0</v>
      </c>
      <c r="R13" s="1"/>
      <c r="S13" s="140">
        <f>_xlfn.XLOOKUP(T13,'Cost Input'!$P$7:$P$964,'Cost Input'!$B$7:$B$964,"No non-staff costs")</f>
        <v>0</v>
      </c>
      <c r="T13" s="142"/>
      <c r="U13" s="141"/>
      <c r="V13" s="98">
        <f>SUMIFS('Cost Input'!$M$7:$M$964,'Cost Input'!$P$7:$P$964,'Summary - II'!T13,'Cost Input'!$A$7:$A$964,'Summary - II'!S$10)</f>
        <v>0</v>
      </c>
      <c r="W13" s="99">
        <f>SUMIFS('Cost Input'!$N$7:$N$964,'Cost Input'!$P$7:$P$964,'Summary - II'!T13,'Cost Input'!$A$7:$A$964,'Summary - II'!S$10)</f>
        <v>0</v>
      </c>
      <c r="X13" s="1"/>
      <c r="Y13" s="140">
        <f>_xlfn.XLOOKUP(Z13,'Cost Input'!$P$7:$P$964,'Cost Input'!$B$7:$B$964,"No non-staff costs")</f>
        <v>0</v>
      </c>
      <c r="Z13" s="142"/>
      <c r="AA13" s="141"/>
      <c r="AB13" s="98">
        <f>SUMIFS('Cost Input'!$M$7:$M$964,'Cost Input'!$P$7:$P$964,'Summary - II'!Z13,'Cost Input'!$A$7:$A$964,'Summary - II'!Y$10)</f>
        <v>0</v>
      </c>
      <c r="AC13" s="99">
        <f>SUMIFS('Cost Input'!$N$7:$N$964,'Cost Input'!$P$7:$P$964,'Summary - II'!Z13,'Cost Input'!$A$7:$A$964,'Summary - II'!Y$10)</f>
        <v>0</v>
      </c>
      <c r="AD13" s="1"/>
      <c r="AE13" s="140">
        <f>_xlfn.XLOOKUP(AF13,'Cost Input'!$P$7:$P$964,'Cost Input'!$B$7:$B$964,"No non-staff costs")</f>
        <v>0</v>
      </c>
      <c r="AF13" s="142"/>
      <c r="AG13" s="141"/>
      <c r="AH13" s="98">
        <f>SUMIFS('Cost Input'!$M$7:$M$964,'Cost Input'!$P$7:$P$964,'Summary - II'!AF13,'Cost Input'!$A$7:$A$964,'Summary - II'!AE$10)</f>
        <v>0</v>
      </c>
      <c r="AI13" s="99">
        <f>SUMIFS('Cost Input'!$N$7:$N$964,'Cost Input'!$P$7:$P$964,'Summary - II'!AF13,'Cost Input'!$A$7:$A$964,'Summary - II'!AE$10)</f>
        <v>0</v>
      </c>
      <c r="AJ13" s="1"/>
      <c r="AK13" s="140">
        <f>_xlfn.XLOOKUP(AL13,'Cost Input'!$P$7:$P$964,'Cost Input'!$B$7:$B$964,"No non-staff costs")</f>
        <v>0</v>
      </c>
      <c r="AL13" s="142"/>
      <c r="AM13" s="141"/>
      <c r="AN13" s="98">
        <f>SUMIFS('Cost Input'!$M$7:$M$964,'Cost Input'!$P$7:$P$964,'Summary - II'!AL13,'Cost Input'!$A$7:$A$964,'Summary - II'!AK$10)</f>
        <v>0</v>
      </c>
      <c r="AO13" s="99">
        <f>SUMIFS('Cost Input'!$N$7:$N$964,'Cost Input'!$P$7:$P$964,'Summary - II'!AL13,'Cost Input'!$A$7:$A$964,'Summary - II'!AK$10)</f>
        <v>0</v>
      </c>
      <c r="AP13" s="1"/>
      <c r="AQ13" s="140">
        <f>_xlfn.XLOOKUP(AR13,'Cost Input'!$P$7:$P$964,'Cost Input'!$B$7:$B$964,"No non-staff costs")</f>
        <v>0</v>
      </c>
      <c r="AR13" s="142"/>
      <c r="AS13" s="141"/>
      <c r="AT13" s="98">
        <f>SUMIFS('Cost Input'!$M$7:$M$964,'Cost Input'!$P$7:$P$964,'Summary - II'!AR13,'Cost Input'!$A$7:$A$964,'Summary - II'!AQ$10)</f>
        <v>0</v>
      </c>
      <c r="AU13" s="99">
        <f>SUMIFS('Cost Input'!$N$7:$N$964,'Cost Input'!$P$7:$P$964,'Summary - II'!AR13,'Cost Input'!$A$7:$A$964,'Summary - II'!AQ$10)</f>
        <v>0</v>
      </c>
      <c r="AV13" s="1"/>
      <c r="AW13" s="140">
        <f>_xlfn.XLOOKUP(AX13,'Cost Input'!$P$7:$P$964,'Cost Input'!$B$7:$B$964,"No non-staff costs")</f>
        <v>0</v>
      </c>
      <c r="AX13" s="142"/>
      <c r="AY13" s="141"/>
      <c r="AZ13" s="98">
        <f>SUMIFS('Cost Input'!$M$7:$M$964,'Cost Input'!$P$7:$P$964,'Summary - II'!AX13,'Cost Input'!$A$7:$A$964,'Summary - II'!AW$10)</f>
        <v>0</v>
      </c>
      <c r="BA13" s="99">
        <f>SUMIFS('Cost Input'!$N$7:$N$964,'Cost Input'!$P$7:$P$964,'Summary - II'!AX13,'Cost Input'!$A$7:$A$964,'Summary - II'!AW$10)</f>
        <v>0</v>
      </c>
      <c r="BB13" s="1"/>
      <c r="BC13" s="140">
        <f>_xlfn.XLOOKUP(BD13,'Cost Input'!$P$7:$P$964,'Cost Input'!$B$7:$B$964,"No non-staff costs")</f>
        <v>0</v>
      </c>
      <c r="BD13" s="142"/>
      <c r="BE13" s="141"/>
      <c r="BF13" s="98">
        <f>SUMIFS('Cost Input'!$M$7:$M$964,'Cost Input'!$P$7:$P$964,'Summary - II'!BD13,'Cost Input'!$A$7:$A$964,'Summary - II'!BC$10)</f>
        <v>0</v>
      </c>
      <c r="BG13" s="99">
        <f>SUMIFS('Cost Input'!$N$7:$N$964,'Cost Input'!$P$7:$P$964,'Summary - II'!BD13,'Cost Input'!$A$7:$A$964,'Summary - II'!BC$10)</f>
        <v>0</v>
      </c>
    </row>
    <row r="14" spans="1:59" ht="14.25" customHeight="1">
      <c r="A14" s="140">
        <f>_xlfn.XLOOKUP(B14,'Cost Input'!$P$7:$P$964,'Cost Input'!$B$7:$B$964,"No non-staff costs")</f>
        <v>0</v>
      </c>
      <c r="B14" s="142"/>
      <c r="C14" s="142"/>
      <c r="D14" s="91">
        <f>SUMIFS('Cost Input'!$M$7:$M$964,'Cost Input'!$P$7:$P$964,'Summary - II'!B14,'Cost Input'!$A$7:$A$964,'Summary - II'!A$10)</f>
        <v>0</v>
      </c>
      <c r="E14" s="92">
        <f>SUMIFS('Cost Input'!$N$7:$N$964,'Cost Input'!$P$7:$P$964,'Summary - II'!B14,'Cost Input'!$A$7:$A$964,'Summary - II'!A$10)</f>
        <v>0</v>
      </c>
      <c r="F14" s="1"/>
      <c r="G14" s="140">
        <f>_xlfn.XLOOKUP(H14,'Cost Input'!$P$7:$P$964,'Cost Input'!$B$7:$B$964,"No non-staff costs")</f>
        <v>0</v>
      </c>
      <c r="H14" s="142"/>
      <c r="I14" s="141"/>
      <c r="J14" s="98">
        <f>SUMIFS('Cost Input'!$M$7:$M$964,'Cost Input'!$P$7:$P$964,'Summary - II'!H14,'Cost Input'!$A$7:$A$964,'Summary - II'!G$10)</f>
        <v>0</v>
      </c>
      <c r="K14" s="99">
        <f>SUMIFS('Cost Input'!$N$7:$N$964,'Cost Input'!$P$7:$P$964,'Summary - II'!H14,'Cost Input'!$A$7:$A$964,'Summary - II'!G$10)</f>
        <v>0</v>
      </c>
      <c r="L14" s="1"/>
      <c r="M14" s="140">
        <f>_xlfn.XLOOKUP(N14,'Cost Input'!$P$7:$P$964,'Cost Input'!$B$7:$B$964,"No non-staff costs")</f>
        <v>0</v>
      </c>
      <c r="N14" s="142"/>
      <c r="O14" s="141"/>
      <c r="P14" s="98">
        <f>SUMIFS('Cost Input'!$M$7:$M$964,'Cost Input'!$P$7:$P$964,'Summary - II'!N14,'Cost Input'!$A$7:$A$964,'Summary - II'!M$10)</f>
        <v>0</v>
      </c>
      <c r="Q14" s="99">
        <f>SUMIFS('Cost Input'!$N$7:$N$964,'Cost Input'!$P$7:$P$964,'Summary - II'!N14,'Cost Input'!$A$7:$A$964,'Summary - II'!M$10)</f>
        <v>0</v>
      </c>
      <c r="R14" s="1"/>
      <c r="S14" s="140">
        <f>_xlfn.XLOOKUP(T14,'Cost Input'!$P$7:$P$964,'Cost Input'!$B$7:$B$964,"No non-staff costs")</f>
        <v>0</v>
      </c>
      <c r="T14" s="142"/>
      <c r="U14" s="141"/>
      <c r="V14" s="98">
        <f>SUMIFS('Cost Input'!$M$7:$M$964,'Cost Input'!$P$7:$P$964,'Summary - II'!T14,'Cost Input'!$A$7:$A$964,'Summary - II'!S$10)</f>
        <v>0</v>
      </c>
      <c r="W14" s="99">
        <f>SUMIFS('Cost Input'!$N$7:$N$964,'Cost Input'!$P$7:$P$964,'Summary - II'!T14,'Cost Input'!$A$7:$A$964,'Summary - II'!S$10)</f>
        <v>0</v>
      </c>
      <c r="X14" s="1"/>
      <c r="Y14" s="140">
        <f>_xlfn.XLOOKUP(Z14,'Cost Input'!$P$7:$P$964,'Cost Input'!$B$7:$B$964,"No non-staff costs")</f>
        <v>0</v>
      </c>
      <c r="Z14" s="142"/>
      <c r="AA14" s="141"/>
      <c r="AB14" s="98">
        <f>SUMIFS('Cost Input'!$M$7:$M$964,'Cost Input'!$P$7:$P$964,'Summary - II'!Z14,'Cost Input'!$A$7:$A$964,'Summary - II'!Y$10)</f>
        <v>0</v>
      </c>
      <c r="AC14" s="99">
        <f>SUMIFS('Cost Input'!$N$7:$N$964,'Cost Input'!$P$7:$P$964,'Summary - II'!Z14,'Cost Input'!$A$7:$A$964,'Summary - II'!Y$10)</f>
        <v>0</v>
      </c>
      <c r="AD14" s="1"/>
      <c r="AE14" s="140">
        <f>_xlfn.XLOOKUP(AF14,'Cost Input'!$P$7:$P$964,'Cost Input'!$B$7:$B$964,"No non-staff costs")</f>
        <v>0</v>
      </c>
      <c r="AF14" s="142"/>
      <c r="AG14" s="141"/>
      <c r="AH14" s="98">
        <f>SUMIFS('Cost Input'!$M$7:$M$964,'Cost Input'!$P$7:$P$964,'Summary - II'!AF14,'Cost Input'!$A$7:$A$964,'Summary - II'!AE$10)</f>
        <v>0</v>
      </c>
      <c r="AI14" s="99">
        <f>SUMIFS('Cost Input'!$N$7:$N$964,'Cost Input'!$P$7:$P$964,'Summary - II'!AF14,'Cost Input'!$A$7:$A$964,'Summary - II'!AE$10)</f>
        <v>0</v>
      </c>
      <c r="AJ14" s="1"/>
      <c r="AK14" s="140">
        <f>_xlfn.XLOOKUP(AL14,'Cost Input'!$P$7:$P$964,'Cost Input'!$B$7:$B$964,"No non-staff costs")</f>
        <v>0</v>
      </c>
      <c r="AL14" s="142"/>
      <c r="AM14" s="141"/>
      <c r="AN14" s="98">
        <f>SUMIFS('Cost Input'!$M$7:$M$964,'Cost Input'!$P$7:$P$964,'Summary - II'!AL14,'Cost Input'!$A$7:$A$964,'Summary - II'!AK$10)</f>
        <v>0</v>
      </c>
      <c r="AO14" s="99">
        <f>SUMIFS('Cost Input'!$N$7:$N$964,'Cost Input'!$P$7:$P$964,'Summary - II'!AL14,'Cost Input'!$A$7:$A$964,'Summary - II'!AK$10)</f>
        <v>0</v>
      </c>
      <c r="AP14" s="1"/>
      <c r="AQ14" s="140">
        <f>_xlfn.XLOOKUP(AR14,'Cost Input'!$P$7:$P$964,'Cost Input'!$B$7:$B$964,"No non-staff costs")</f>
        <v>0</v>
      </c>
      <c r="AR14" s="142"/>
      <c r="AS14" s="141"/>
      <c r="AT14" s="98">
        <f>SUMIFS('Cost Input'!$M$7:$M$964,'Cost Input'!$P$7:$P$964,'Summary - II'!AR14,'Cost Input'!$A$7:$A$964,'Summary - II'!AQ$10)</f>
        <v>0</v>
      </c>
      <c r="AU14" s="99">
        <f>SUMIFS('Cost Input'!$N$7:$N$964,'Cost Input'!$P$7:$P$964,'Summary - II'!AR14,'Cost Input'!$A$7:$A$964,'Summary - II'!AQ$10)</f>
        <v>0</v>
      </c>
      <c r="AV14" s="1"/>
      <c r="AW14" s="140">
        <f>_xlfn.XLOOKUP(AX14,'Cost Input'!$P$7:$P$964,'Cost Input'!$B$7:$B$964,"No non-staff costs")</f>
        <v>0</v>
      </c>
      <c r="AX14" s="142"/>
      <c r="AY14" s="141"/>
      <c r="AZ14" s="98">
        <f>SUMIFS('Cost Input'!$M$7:$M$964,'Cost Input'!$P$7:$P$964,'Summary - II'!AX14,'Cost Input'!$A$7:$A$964,'Summary - II'!AW$10)</f>
        <v>0</v>
      </c>
      <c r="BA14" s="99">
        <f>SUMIFS('Cost Input'!$N$7:$N$964,'Cost Input'!$P$7:$P$964,'Summary - II'!AX14,'Cost Input'!$A$7:$A$964,'Summary - II'!AW$10)</f>
        <v>0</v>
      </c>
      <c r="BB14" s="1"/>
      <c r="BC14" s="140">
        <f>_xlfn.XLOOKUP(BD14,'Cost Input'!$P$7:$P$964,'Cost Input'!$B$7:$B$964,"No non-staff costs")</f>
        <v>0</v>
      </c>
      <c r="BD14" s="142"/>
      <c r="BE14" s="141"/>
      <c r="BF14" s="98">
        <f>SUMIFS('Cost Input'!$M$7:$M$964,'Cost Input'!$P$7:$P$964,'Summary - II'!BD14,'Cost Input'!$A$7:$A$964,'Summary - II'!BC$10)</f>
        <v>0</v>
      </c>
      <c r="BG14" s="99">
        <f>SUMIFS('Cost Input'!$N$7:$N$964,'Cost Input'!$P$7:$P$964,'Summary - II'!BD14,'Cost Input'!$A$7:$A$964,'Summary - II'!BC$10)</f>
        <v>0</v>
      </c>
    </row>
    <row r="15" spans="1:59" ht="14.25" customHeight="1">
      <c r="A15" s="140">
        <f>_xlfn.XLOOKUP(B15,'Cost Input'!$P$7:$P$964,'Cost Input'!$B$7:$B$964,"No non-staff costs")</f>
        <v>0</v>
      </c>
      <c r="B15" s="142"/>
      <c r="C15" s="142"/>
      <c r="D15" s="91">
        <f>SUMIFS('Cost Input'!$M$7:$M$964,'Cost Input'!$P$7:$P$964,'Summary - II'!B15,'Cost Input'!$A$7:$A$964,'Summary - II'!A$10)</f>
        <v>0</v>
      </c>
      <c r="E15" s="92">
        <f>SUMIFS('Cost Input'!$N$7:$N$964,'Cost Input'!$P$7:$P$964,'Summary - II'!B15,'Cost Input'!$A$7:$A$964,'Summary - II'!A$10)</f>
        <v>0</v>
      </c>
      <c r="F15" s="1"/>
      <c r="G15" s="140">
        <f>_xlfn.XLOOKUP(H15,'Cost Input'!$P$7:$P$964,'Cost Input'!$B$7:$B$964,"No non-staff costs")</f>
        <v>0</v>
      </c>
      <c r="H15" s="142"/>
      <c r="I15" s="141"/>
      <c r="J15" s="98">
        <f>SUMIFS('Cost Input'!$M$7:$M$964,'Cost Input'!$P$7:$P$964,'Summary - II'!H15,'Cost Input'!$A$7:$A$964,'Summary - II'!G$10)</f>
        <v>0</v>
      </c>
      <c r="K15" s="99">
        <f>SUMIFS('Cost Input'!$N$7:$N$964,'Cost Input'!$P$7:$P$964,'Summary - II'!H15,'Cost Input'!$A$7:$A$964,'Summary - II'!G$10)</f>
        <v>0</v>
      </c>
      <c r="L15" s="1"/>
      <c r="M15" s="140">
        <f>_xlfn.XLOOKUP(N15,'Cost Input'!$P$7:$P$964,'Cost Input'!$B$7:$B$964,"No non-staff costs")</f>
        <v>0</v>
      </c>
      <c r="N15" s="142"/>
      <c r="O15" s="141"/>
      <c r="P15" s="98">
        <f>SUMIFS('Cost Input'!$M$7:$M$964,'Cost Input'!$P$7:$P$964,'Summary - II'!N15,'Cost Input'!$A$7:$A$964,'Summary - II'!M$10)</f>
        <v>0</v>
      </c>
      <c r="Q15" s="99">
        <f>SUMIFS('Cost Input'!$N$7:$N$964,'Cost Input'!$P$7:$P$964,'Summary - II'!N15,'Cost Input'!$A$7:$A$964,'Summary - II'!M$10)</f>
        <v>0</v>
      </c>
      <c r="R15" s="1"/>
      <c r="S15" s="140">
        <f>_xlfn.XLOOKUP(T15,'Cost Input'!$P$7:$P$964,'Cost Input'!$B$7:$B$964,"No non-staff costs")</f>
        <v>0</v>
      </c>
      <c r="T15" s="142"/>
      <c r="U15" s="141"/>
      <c r="V15" s="98">
        <f>SUMIFS('Cost Input'!$M$7:$M$964,'Cost Input'!$P$7:$P$964,'Summary - II'!T15,'Cost Input'!$A$7:$A$964,'Summary - II'!S$10)</f>
        <v>0</v>
      </c>
      <c r="W15" s="99">
        <f>SUMIFS('Cost Input'!$N$7:$N$964,'Cost Input'!$P$7:$P$964,'Summary - II'!T15,'Cost Input'!$A$7:$A$964,'Summary - II'!S$10)</f>
        <v>0</v>
      </c>
      <c r="X15" s="1"/>
      <c r="Y15" s="140">
        <f>_xlfn.XLOOKUP(Z15,'Cost Input'!$P$7:$P$964,'Cost Input'!$B$7:$B$964,"No non-staff costs")</f>
        <v>0</v>
      </c>
      <c r="Z15" s="142"/>
      <c r="AA15" s="141"/>
      <c r="AB15" s="98">
        <f>SUMIFS('Cost Input'!$M$7:$M$964,'Cost Input'!$P$7:$P$964,'Summary - II'!Z15,'Cost Input'!$A$7:$A$964,'Summary - II'!Y$10)</f>
        <v>0</v>
      </c>
      <c r="AC15" s="99">
        <f>SUMIFS('Cost Input'!$N$7:$N$964,'Cost Input'!$P$7:$P$964,'Summary - II'!Z15,'Cost Input'!$A$7:$A$964,'Summary - II'!Y$10)</f>
        <v>0</v>
      </c>
      <c r="AD15" s="1"/>
      <c r="AE15" s="140">
        <f>_xlfn.XLOOKUP(AF15,'Cost Input'!$P$7:$P$964,'Cost Input'!$B$7:$B$964,"No non-staff costs")</f>
        <v>0</v>
      </c>
      <c r="AF15" s="142"/>
      <c r="AG15" s="141"/>
      <c r="AH15" s="98">
        <f>SUMIFS('Cost Input'!$M$7:$M$964,'Cost Input'!$P$7:$P$964,'Summary - II'!AF15,'Cost Input'!$A$7:$A$964,'Summary - II'!AE$10)</f>
        <v>0</v>
      </c>
      <c r="AI15" s="99">
        <f>SUMIFS('Cost Input'!$N$7:$N$964,'Cost Input'!$P$7:$P$964,'Summary - II'!AF15,'Cost Input'!$A$7:$A$964,'Summary - II'!AE$10)</f>
        <v>0</v>
      </c>
      <c r="AJ15" s="1"/>
      <c r="AK15" s="140">
        <f>_xlfn.XLOOKUP(AL15,'Cost Input'!$P$7:$P$964,'Cost Input'!$B$7:$B$964,"No non-staff costs")</f>
        <v>0</v>
      </c>
      <c r="AL15" s="142"/>
      <c r="AM15" s="141"/>
      <c r="AN15" s="98">
        <f>SUMIFS('Cost Input'!$M$7:$M$964,'Cost Input'!$P$7:$P$964,'Summary - II'!AL15,'Cost Input'!$A$7:$A$964,'Summary - II'!AK$10)</f>
        <v>0</v>
      </c>
      <c r="AO15" s="99">
        <f>SUMIFS('Cost Input'!$N$7:$N$964,'Cost Input'!$P$7:$P$964,'Summary - II'!AL15,'Cost Input'!$A$7:$A$964,'Summary - II'!AK$10)</f>
        <v>0</v>
      </c>
      <c r="AP15" s="1"/>
      <c r="AQ15" s="140">
        <f>_xlfn.XLOOKUP(AR15,'Cost Input'!$P$7:$P$964,'Cost Input'!$B$7:$B$964,"No non-staff costs")</f>
        <v>0</v>
      </c>
      <c r="AR15" s="142"/>
      <c r="AS15" s="141"/>
      <c r="AT15" s="98">
        <f>SUMIFS('Cost Input'!$M$7:$M$964,'Cost Input'!$P$7:$P$964,'Summary - II'!AR15,'Cost Input'!$A$7:$A$964,'Summary - II'!AQ$10)</f>
        <v>0</v>
      </c>
      <c r="AU15" s="99">
        <f>SUMIFS('Cost Input'!$N$7:$N$964,'Cost Input'!$P$7:$P$964,'Summary - II'!AR15,'Cost Input'!$A$7:$A$964,'Summary - II'!AQ$10)</f>
        <v>0</v>
      </c>
      <c r="AV15" s="1"/>
      <c r="AW15" s="140">
        <f>_xlfn.XLOOKUP(AX15,'Cost Input'!$P$7:$P$964,'Cost Input'!$B$7:$B$964,"No non-staff costs")</f>
        <v>0</v>
      </c>
      <c r="AX15" s="142"/>
      <c r="AY15" s="141"/>
      <c r="AZ15" s="98">
        <f>SUMIFS('Cost Input'!$M$7:$M$964,'Cost Input'!$P$7:$P$964,'Summary - II'!AX15,'Cost Input'!$A$7:$A$964,'Summary - II'!AW$10)</f>
        <v>0</v>
      </c>
      <c r="BA15" s="99">
        <f>SUMIFS('Cost Input'!$N$7:$N$964,'Cost Input'!$P$7:$P$964,'Summary - II'!AX15,'Cost Input'!$A$7:$A$964,'Summary - II'!AW$10)</f>
        <v>0</v>
      </c>
      <c r="BB15" s="1"/>
      <c r="BC15" s="140">
        <f>_xlfn.XLOOKUP(BD15,'Cost Input'!$P$7:$P$964,'Cost Input'!$B$7:$B$964,"No non-staff costs")</f>
        <v>0</v>
      </c>
      <c r="BD15" s="142"/>
      <c r="BE15" s="141"/>
      <c r="BF15" s="98">
        <f>SUMIFS('Cost Input'!$M$7:$M$964,'Cost Input'!$P$7:$P$964,'Summary - II'!BD15,'Cost Input'!$A$7:$A$964,'Summary - II'!BC$10)</f>
        <v>0</v>
      </c>
      <c r="BG15" s="99">
        <f>SUMIFS('Cost Input'!$N$7:$N$964,'Cost Input'!$P$7:$P$964,'Summary - II'!BD15,'Cost Input'!$A$7:$A$964,'Summary - II'!BC$10)</f>
        <v>0</v>
      </c>
    </row>
    <row r="16" spans="1:59" ht="14.25" customHeight="1">
      <c r="A16" s="140">
        <f>_xlfn.XLOOKUP(B16,'Cost Input'!$P$7:$P$964,'Cost Input'!$B$7:$B$964,"No non-staff costs")</f>
        <v>0</v>
      </c>
      <c r="B16" s="142"/>
      <c r="C16" s="142"/>
      <c r="D16" s="91">
        <f>SUMIFS('Cost Input'!$M$7:$M$964,'Cost Input'!$P$7:$P$964,'Summary - II'!B16,'Cost Input'!$A$7:$A$964,'Summary - II'!A$10)</f>
        <v>0</v>
      </c>
      <c r="E16" s="92">
        <f>SUMIFS('Cost Input'!$N$7:$N$964,'Cost Input'!$P$7:$P$964,'Summary - II'!B16,'Cost Input'!$A$7:$A$964,'Summary - II'!A$10)</f>
        <v>0</v>
      </c>
      <c r="F16" s="1"/>
      <c r="G16" s="140">
        <f>_xlfn.XLOOKUP(H16,'Cost Input'!$P$7:$P$964,'Cost Input'!$B$7:$B$964,"No non-staff costs")</f>
        <v>0</v>
      </c>
      <c r="H16" s="142"/>
      <c r="I16" s="141"/>
      <c r="J16" s="98">
        <f>SUMIFS('Cost Input'!$M$7:$M$964,'Cost Input'!$P$7:$P$964,'Summary - II'!H16,'Cost Input'!$A$7:$A$964,'Summary - II'!G$10)</f>
        <v>0</v>
      </c>
      <c r="K16" s="99">
        <f>SUMIFS('Cost Input'!$N$7:$N$964,'Cost Input'!$P$7:$P$964,'Summary - II'!H16,'Cost Input'!$A$7:$A$964,'Summary - II'!G$10)</f>
        <v>0</v>
      </c>
      <c r="L16" s="1"/>
      <c r="M16" s="140">
        <f>_xlfn.XLOOKUP(N16,'Cost Input'!$P$7:$P$964,'Cost Input'!$B$7:$B$964,"No non-staff costs")</f>
        <v>0</v>
      </c>
      <c r="N16" s="142"/>
      <c r="O16" s="141"/>
      <c r="P16" s="98">
        <f>SUMIFS('Cost Input'!$M$7:$M$964,'Cost Input'!$P$7:$P$964,'Summary - II'!N16,'Cost Input'!$A$7:$A$964,'Summary - II'!M$10)</f>
        <v>0</v>
      </c>
      <c r="Q16" s="99">
        <f>SUMIFS('Cost Input'!$N$7:$N$964,'Cost Input'!$P$7:$P$964,'Summary - II'!N16,'Cost Input'!$A$7:$A$964,'Summary - II'!M$10)</f>
        <v>0</v>
      </c>
      <c r="R16" s="1"/>
      <c r="S16" s="140">
        <f>_xlfn.XLOOKUP(T16,'Cost Input'!$P$7:$P$964,'Cost Input'!$B$7:$B$964,"No non-staff costs")</f>
        <v>0</v>
      </c>
      <c r="T16" s="142"/>
      <c r="U16" s="141"/>
      <c r="V16" s="98">
        <f>SUMIFS('Cost Input'!$M$7:$M$964,'Cost Input'!$P$7:$P$964,'Summary - II'!T16,'Cost Input'!$A$7:$A$964,'Summary - II'!S$10)</f>
        <v>0</v>
      </c>
      <c r="W16" s="99">
        <f>SUMIFS('Cost Input'!$N$7:$N$964,'Cost Input'!$P$7:$P$964,'Summary - II'!T16,'Cost Input'!$A$7:$A$964,'Summary - II'!S$10)</f>
        <v>0</v>
      </c>
      <c r="X16" s="1"/>
      <c r="Y16" s="140">
        <f>_xlfn.XLOOKUP(Z16,'Cost Input'!$P$7:$P$964,'Cost Input'!$B$7:$B$964,"No non-staff costs")</f>
        <v>0</v>
      </c>
      <c r="Z16" s="142"/>
      <c r="AA16" s="141"/>
      <c r="AB16" s="98">
        <f>SUMIFS('Cost Input'!$M$7:$M$964,'Cost Input'!$P$7:$P$964,'Summary - II'!Z16,'Cost Input'!$A$7:$A$964,'Summary - II'!Y$10)</f>
        <v>0</v>
      </c>
      <c r="AC16" s="99">
        <f>SUMIFS('Cost Input'!$N$7:$N$964,'Cost Input'!$P$7:$P$964,'Summary - II'!Z16,'Cost Input'!$A$7:$A$964,'Summary - II'!Y$10)</f>
        <v>0</v>
      </c>
      <c r="AD16" s="1"/>
      <c r="AE16" s="140">
        <f>_xlfn.XLOOKUP(AF16,'Cost Input'!$P$7:$P$964,'Cost Input'!$B$7:$B$964,"No non-staff costs")</f>
        <v>0</v>
      </c>
      <c r="AF16" s="142"/>
      <c r="AG16" s="141"/>
      <c r="AH16" s="98">
        <f>SUMIFS('Cost Input'!$M$7:$M$964,'Cost Input'!$P$7:$P$964,'Summary - II'!AF16,'Cost Input'!$A$7:$A$964,'Summary - II'!AE$10)</f>
        <v>0</v>
      </c>
      <c r="AI16" s="99">
        <f>SUMIFS('Cost Input'!$N$7:$N$964,'Cost Input'!$P$7:$P$964,'Summary - II'!AF16,'Cost Input'!$A$7:$A$964,'Summary - II'!AE$10)</f>
        <v>0</v>
      </c>
      <c r="AJ16" s="1"/>
      <c r="AK16" s="140">
        <f>_xlfn.XLOOKUP(AL16,'Cost Input'!$P$7:$P$964,'Cost Input'!$B$7:$B$964,"No non-staff costs")</f>
        <v>0</v>
      </c>
      <c r="AL16" s="142"/>
      <c r="AM16" s="141"/>
      <c r="AN16" s="98">
        <f>SUMIFS('Cost Input'!$M$7:$M$964,'Cost Input'!$P$7:$P$964,'Summary - II'!AL16,'Cost Input'!$A$7:$A$964,'Summary - II'!AK$10)</f>
        <v>0</v>
      </c>
      <c r="AO16" s="99">
        <f>SUMIFS('Cost Input'!$N$7:$N$964,'Cost Input'!$P$7:$P$964,'Summary - II'!AL16,'Cost Input'!$A$7:$A$964,'Summary - II'!AK$10)</f>
        <v>0</v>
      </c>
      <c r="AP16" s="1"/>
      <c r="AQ16" s="140">
        <f>_xlfn.XLOOKUP(AR16,'Cost Input'!$P$7:$P$964,'Cost Input'!$B$7:$B$964,"No non-staff costs")</f>
        <v>0</v>
      </c>
      <c r="AR16" s="142"/>
      <c r="AS16" s="141"/>
      <c r="AT16" s="98">
        <f>SUMIFS('Cost Input'!$M$7:$M$964,'Cost Input'!$P$7:$P$964,'Summary - II'!AR16,'Cost Input'!$A$7:$A$964,'Summary - II'!AQ$10)</f>
        <v>0</v>
      </c>
      <c r="AU16" s="99">
        <f>SUMIFS('Cost Input'!$N$7:$N$964,'Cost Input'!$P$7:$P$964,'Summary - II'!AR16,'Cost Input'!$A$7:$A$964,'Summary - II'!AQ$10)</f>
        <v>0</v>
      </c>
      <c r="AV16" s="1"/>
      <c r="AW16" s="140">
        <f>_xlfn.XLOOKUP(AX16,'Cost Input'!$P$7:$P$964,'Cost Input'!$B$7:$B$964,"No non-staff costs")</f>
        <v>0</v>
      </c>
      <c r="AX16" s="142"/>
      <c r="AY16" s="141"/>
      <c r="AZ16" s="98">
        <f>SUMIFS('Cost Input'!$M$7:$M$964,'Cost Input'!$P$7:$P$964,'Summary - II'!AX16,'Cost Input'!$A$7:$A$964,'Summary - II'!AW$10)</f>
        <v>0</v>
      </c>
      <c r="BA16" s="99">
        <f>SUMIFS('Cost Input'!$N$7:$N$964,'Cost Input'!$P$7:$P$964,'Summary - II'!AX16,'Cost Input'!$A$7:$A$964,'Summary - II'!AW$10)</f>
        <v>0</v>
      </c>
      <c r="BB16" s="1"/>
      <c r="BC16" s="140">
        <f>_xlfn.XLOOKUP(BD16,'Cost Input'!$P$7:$P$964,'Cost Input'!$B$7:$B$964,"No non-staff costs")</f>
        <v>0</v>
      </c>
      <c r="BD16" s="142"/>
      <c r="BE16" s="141"/>
      <c r="BF16" s="98">
        <f>SUMIFS('Cost Input'!$M$7:$M$964,'Cost Input'!$P$7:$P$964,'Summary - II'!BD16,'Cost Input'!$A$7:$A$964,'Summary - II'!BC$10)</f>
        <v>0</v>
      </c>
      <c r="BG16" s="99">
        <f>SUMIFS('Cost Input'!$N$7:$N$964,'Cost Input'!$P$7:$P$964,'Summary - II'!BD16,'Cost Input'!$A$7:$A$964,'Summary - II'!BC$10)</f>
        <v>0</v>
      </c>
    </row>
    <row r="17" spans="1:59" ht="14.25" customHeight="1">
      <c r="A17" s="140">
        <f>_xlfn.XLOOKUP(B17,'Cost Input'!$P$7:$P$964,'Cost Input'!$B$7:$B$964,"No non-staff costs")</f>
        <v>0</v>
      </c>
      <c r="B17" s="142"/>
      <c r="C17" s="142"/>
      <c r="D17" s="91">
        <f>SUMIFS('Cost Input'!$M$7:$M$964,'Cost Input'!$P$7:$P$964,'Summary - II'!B17,'Cost Input'!$A$7:$A$964,'Summary - II'!A$10)</f>
        <v>0</v>
      </c>
      <c r="E17" s="92">
        <f>SUMIFS('Cost Input'!$N$7:$N$964,'Cost Input'!$P$7:$P$964,'Summary - II'!B17,'Cost Input'!$A$7:$A$964,'Summary - II'!A$10)</f>
        <v>0</v>
      </c>
      <c r="F17" s="1"/>
      <c r="G17" s="140">
        <f>_xlfn.XLOOKUP(H17,'Cost Input'!$P$7:$P$964,'Cost Input'!$B$7:$B$964,"No non-staff costs")</f>
        <v>0</v>
      </c>
      <c r="H17" s="142"/>
      <c r="I17" s="141"/>
      <c r="J17" s="98">
        <f>SUMIFS('Cost Input'!$M$7:$M$964,'Cost Input'!$P$7:$P$964,'Summary - II'!H17,'Cost Input'!$A$7:$A$964,'Summary - II'!G$10)</f>
        <v>0</v>
      </c>
      <c r="K17" s="99">
        <f>SUMIFS('Cost Input'!$N$7:$N$964,'Cost Input'!$P$7:$P$964,'Summary - II'!H17,'Cost Input'!$A$7:$A$964,'Summary - II'!G$10)</f>
        <v>0</v>
      </c>
      <c r="L17" s="1"/>
      <c r="M17" s="140">
        <f>_xlfn.XLOOKUP(N17,'Cost Input'!$P$7:$P$964,'Cost Input'!$B$7:$B$964,"No non-staff costs")</f>
        <v>0</v>
      </c>
      <c r="N17" s="142"/>
      <c r="O17" s="141"/>
      <c r="P17" s="98">
        <f>SUMIFS('Cost Input'!$M$7:$M$964,'Cost Input'!$P$7:$P$964,'Summary - II'!N17,'Cost Input'!$A$7:$A$964,'Summary - II'!M$10)</f>
        <v>0</v>
      </c>
      <c r="Q17" s="99">
        <f>SUMIFS('Cost Input'!$N$7:$N$964,'Cost Input'!$P$7:$P$964,'Summary - II'!N17,'Cost Input'!$A$7:$A$964,'Summary - II'!M$10)</f>
        <v>0</v>
      </c>
      <c r="R17" s="1"/>
      <c r="S17" s="140">
        <f>_xlfn.XLOOKUP(T17,'Cost Input'!$P$7:$P$964,'Cost Input'!$B$7:$B$964,"No non-staff costs")</f>
        <v>0</v>
      </c>
      <c r="T17" s="142"/>
      <c r="U17" s="141"/>
      <c r="V17" s="98">
        <f>SUMIFS('Cost Input'!$M$7:$M$964,'Cost Input'!$P$7:$P$964,'Summary - II'!T17,'Cost Input'!$A$7:$A$964,'Summary - II'!S$10)</f>
        <v>0</v>
      </c>
      <c r="W17" s="99">
        <f>SUMIFS('Cost Input'!$N$7:$N$964,'Cost Input'!$P$7:$P$964,'Summary - II'!T17,'Cost Input'!$A$7:$A$964,'Summary - II'!S$10)</f>
        <v>0</v>
      </c>
      <c r="X17" s="1"/>
      <c r="Y17" s="140">
        <f>_xlfn.XLOOKUP(Z17,'Cost Input'!$P$7:$P$964,'Cost Input'!$B$7:$B$964,"No non-staff costs")</f>
        <v>0</v>
      </c>
      <c r="Z17" s="142"/>
      <c r="AA17" s="141"/>
      <c r="AB17" s="98">
        <f>SUMIFS('Cost Input'!$M$7:$M$964,'Cost Input'!$P$7:$P$964,'Summary - II'!Z17,'Cost Input'!$A$7:$A$964,'Summary - II'!Y$10)</f>
        <v>0</v>
      </c>
      <c r="AC17" s="99">
        <f>SUMIFS('Cost Input'!$N$7:$N$964,'Cost Input'!$P$7:$P$964,'Summary - II'!Z17,'Cost Input'!$A$7:$A$964,'Summary - II'!Y$10)</f>
        <v>0</v>
      </c>
      <c r="AD17" s="1"/>
      <c r="AE17" s="140">
        <f>_xlfn.XLOOKUP(AF17,'Cost Input'!$P$7:$P$964,'Cost Input'!$B$7:$B$964,"No non-staff costs")</f>
        <v>0</v>
      </c>
      <c r="AF17" s="142"/>
      <c r="AG17" s="141"/>
      <c r="AH17" s="98">
        <f>SUMIFS('Cost Input'!$M$7:$M$964,'Cost Input'!$P$7:$P$964,'Summary - II'!AF17,'Cost Input'!$A$7:$A$964,'Summary - II'!AE$10)</f>
        <v>0</v>
      </c>
      <c r="AI17" s="99">
        <f>SUMIFS('Cost Input'!$N$7:$N$964,'Cost Input'!$P$7:$P$964,'Summary - II'!AF17,'Cost Input'!$A$7:$A$964,'Summary - II'!AE$10)</f>
        <v>0</v>
      </c>
      <c r="AJ17" s="1"/>
      <c r="AK17" s="140">
        <f>_xlfn.XLOOKUP(AL17,'Cost Input'!$P$7:$P$964,'Cost Input'!$B$7:$B$964,"No non-staff costs")</f>
        <v>0</v>
      </c>
      <c r="AL17" s="142"/>
      <c r="AM17" s="141"/>
      <c r="AN17" s="98">
        <f>SUMIFS('Cost Input'!$M$7:$M$964,'Cost Input'!$P$7:$P$964,'Summary - II'!AL17,'Cost Input'!$A$7:$A$964,'Summary - II'!AK$10)</f>
        <v>0</v>
      </c>
      <c r="AO17" s="99">
        <f>SUMIFS('Cost Input'!$N$7:$N$964,'Cost Input'!$P$7:$P$964,'Summary - II'!AL17,'Cost Input'!$A$7:$A$964,'Summary - II'!AK$10)</f>
        <v>0</v>
      </c>
      <c r="AP17" s="1"/>
      <c r="AQ17" s="140">
        <f>_xlfn.XLOOKUP(AR17,'Cost Input'!$P$7:$P$964,'Cost Input'!$B$7:$B$964,"No non-staff costs")</f>
        <v>0</v>
      </c>
      <c r="AR17" s="142"/>
      <c r="AS17" s="141"/>
      <c r="AT17" s="98">
        <f>SUMIFS('Cost Input'!$M$7:$M$964,'Cost Input'!$P$7:$P$964,'Summary - II'!AR17,'Cost Input'!$A$7:$A$964,'Summary - II'!AQ$10)</f>
        <v>0</v>
      </c>
      <c r="AU17" s="99">
        <f>SUMIFS('Cost Input'!$N$7:$N$964,'Cost Input'!$P$7:$P$964,'Summary - II'!AR17,'Cost Input'!$A$7:$A$964,'Summary - II'!AQ$10)</f>
        <v>0</v>
      </c>
      <c r="AV17" s="1"/>
      <c r="AW17" s="140">
        <f>_xlfn.XLOOKUP(AX17,'Cost Input'!$P$7:$P$964,'Cost Input'!$B$7:$B$964,"No non-staff costs")</f>
        <v>0</v>
      </c>
      <c r="AX17" s="142"/>
      <c r="AY17" s="141"/>
      <c r="AZ17" s="98">
        <f>SUMIFS('Cost Input'!$M$7:$M$964,'Cost Input'!$P$7:$P$964,'Summary - II'!AX17,'Cost Input'!$A$7:$A$964,'Summary - II'!AW$10)</f>
        <v>0</v>
      </c>
      <c r="BA17" s="99">
        <f>SUMIFS('Cost Input'!$N$7:$N$964,'Cost Input'!$P$7:$P$964,'Summary - II'!AX17,'Cost Input'!$A$7:$A$964,'Summary - II'!AW$10)</f>
        <v>0</v>
      </c>
      <c r="BB17" s="1"/>
      <c r="BC17" s="140">
        <f>_xlfn.XLOOKUP(BD17,'Cost Input'!$P$7:$P$964,'Cost Input'!$B$7:$B$964,"No non-staff costs")</f>
        <v>0</v>
      </c>
      <c r="BD17" s="142"/>
      <c r="BE17" s="141"/>
      <c r="BF17" s="98">
        <f>SUMIFS('Cost Input'!$M$7:$M$964,'Cost Input'!$P$7:$P$964,'Summary - II'!BD17,'Cost Input'!$A$7:$A$964,'Summary - II'!BC$10)</f>
        <v>0</v>
      </c>
      <c r="BG17" s="99">
        <f>SUMIFS('Cost Input'!$N$7:$N$964,'Cost Input'!$P$7:$P$964,'Summary - II'!BD17,'Cost Input'!$A$7:$A$964,'Summary - II'!BC$10)</f>
        <v>0</v>
      </c>
    </row>
    <row r="18" spans="1:59" ht="14.25" customHeight="1">
      <c r="A18" s="140">
        <f>_xlfn.XLOOKUP(B18,'Cost Input'!$P$7:$P$964,'Cost Input'!$B$7:$B$964,"No non-staff costs")</f>
        <v>0</v>
      </c>
      <c r="B18" s="142"/>
      <c r="C18" s="142"/>
      <c r="D18" s="91">
        <f>SUMIFS('Cost Input'!$M$7:$M$964,'Cost Input'!$P$7:$P$964,'Summary - II'!B18,'Cost Input'!$A$7:$A$964,'Summary - II'!A$10)</f>
        <v>0</v>
      </c>
      <c r="E18" s="92">
        <f>SUMIFS('Cost Input'!$N$7:$N$964,'Cost Input'!$P$7:$P$964,'Summary - II'!B18,'Cost Input'!$A$7:$A$964,'Summary - II'!A$10)</f>
        <v>0</v>
      </c>
      <c r="F18" s="1"/>
      <c r="G18" s="140">
        <f>_xlfn.XLOOKUP(H18,'Cost Input'!$P$7:$P$964,'Cost Input'!$B$7:$B$964,"No non-staff costs")</f>
        <v>0</v>
      </c>
      <c r="H18" s="142"/>
      <c r="I18" s="141"/>
      <c r="J18" s="98">
        <f>SUMIFS('Cost Input'!$M$7:$M$964,'Cost Input'!$P$7:$P$964,'Summary - II'!H18,'Cost Input'!$A$7:$A$964,'Summary - II'!G$10)</f>
        <v>0</v>
      </c>
      <c r="K18" s="99">
        <f>SUMIFS('Cost Input'!$N$7:$N$964,'Cost Input'!$P$7:$P$964,'Summary - II'!H18,'Cost Input'!$A$7:$A$964,'Summary - II'!G$10)</f>
        <v>0</v>
      </c>
      <c r="L18" s="1"/>
      <c r="M18" s="140">
        <f>_xlfn.XLOOKUP(N18,'Cost Input'!$P$7:$P$964,'Cost Input'!$B$7:$B$964,"No non-staff costs")</f>
        <v>0</v>
      </c>
      <c r="N18" s="142"/>
      <c r="O18" s="141"/>
      <c r="P18" s="98">
        <f>SUMIFS('Cost Input'!$M$7:$M$964,'Cost Input'!$P$7:$P$964,'Summary - II'!N18,'Cost Input'!$A$7:$A$964,'Summary - II'!M$10)</f>
        <v>0</v>
      </c>
      <c r="Q18" s="99">
        <f>SUMIFS('Cost Input'!$N$7:$N$964,'Cost Input'!$P$7:$P$964,'Summary - II'!N18,'Cost Input'!$A$7:$A$964,'Summary - II'!M$10)</f>
        <v>0</v>
      </c>
      <c r="R18" s="1"/>
      <c r="S18" s="140">
        <f>_xlfn.XLOOKUP(T18,'Cost Input'!$P$7:$P$964,'Cost Input'!$B$7:$B$964,"No non-staff costs")</f>
        <v>0</v>
      </c>
      <c r="T18" s="142"/>
      <c r="U18" s="141"/>
      <c r="V18" s="98">
        <f>SUMIFS('Cost Input'!$M$7:$M$964,'Cost Input'!$P$7:$P$964,'Summary - II'!T18,'Cost Input'!$A$7:$A$964,'Summary - II'!S$10)</f>
        <v>0</v>
      </c>
      <c r="W18" s="99">
        <f>SUMIFS('Cost Input'!$N$7:$N$964,'Cost Input'!$P$7:$P$964,'Summary - II'!T18,'Cost Input'!$A$7:$A$964,'Summary - II'!S$10)</f>
        <v>0</v>
      </c>
      <c r="X18" s="1"/>
      <c r="Y18" s="140">
        <f>_xlfn.XLOOKUP(Z18,'Cost Input'!$P$7:$P$964,'Cost Input'!$B$7:$B$964,"No non-staff costs")</f>
        <v>0</v>
      </c>
      <c r="Z18" s="142"/>
      <c r="AA18" s="141"/>
      <c r="AB18" s="98">
        <f>SUMIFS('Cost Input'!$M$7:$M$964,'Cost Input'!$P$7:$P$964,'Summary - II'!Z18,'Cost Input'!$A$7:$A$964,'Summary - II'!Y$10)</f>
        <v>0</v>
      </c>
      <c r="AC18" s="99">
        <f>SUMIFS('Cost Input'!$N$7:$N$964,'Cost Input'!$P$7:$P$964,'Summary - II'!Z18,'Cost Input'!$A$7:$A$964,'Summary - II'!Y$10)</f>
        <v>0</v>
      </c>
      <c r="AD18" s="1"/>
      <c r="AE18" s="140">
        <f>_xlfn.XLOOKUP(AF18,'Cost Input'!$P$7:$P$964,'Cost Input'!$B$7:$B$964,"No non-staff costs")</f>
        <v>0</v>
      </c>
      <c r="AF18" s="142"/>
      <c r="AG18" s="141"/>
      <c r="AH18" s="98">
        <f>SUMIFS('Cost Input'!$M$7:$M$964,'Cost Input'!$P$7:$P$964,'Summary - II'!AF18,'Cost Input'!$A$7:$A$964,'Summary - II'!AE$10)</f>
        <v>0</v>
      </c>
      <c r="AI18" s="99">
        <f>SUMIFS('Cost Input'!$N$7:$N$964,'Cost Input'!$P$7:$P$964,'Summary - II'!AF18,'Cost Input'!$A$7:$A$964,'Summary - II'!AE$10)</f>
        <v>0</v>
      </c>
      <c r="AJ18" s="1"/>
      <c r="AK18" s="140">
        <f>_xlfn.XLOOKUP(AL18,'Cost Input'!$P$7:$P$964,'Cost Input'!$B$7:$B$964,"No non-staff costs")</f>
        <v>0</v>
      </c>
      <c r="AL18" s="142"/>
      <c r="AM18" s="141"/>
      <c r="AN18" s="98">
        <f>SUMIFS('Cost Input'!$M$7:$M$964,'Cost Input'!$P$7:$P$964,'Summary - II'!AL18,'Cost Input'!$A$7:$A$964,'Summary - II'!AK$10)</f>
        <v>0</v>
      </c>
      <c r="AO18" s="99">
        <f>SUMIFS('Cost Input'!$N$7:$N$964,'Cost Input'!$P$7:$P$964,'Summary - II'!AL18,'Cost Input'!$A$7:$A$964,'Summary - II'!AK$10)</f>
        <v>0</v>
      </c>
      <c r="AP18" s="1"/>
      <c r="AQ18" s="140">
        <f>_xlfn.XLOOKUP(AR18,'Cost Input'!$P$7:$P$964,'Cost Input'!$B$7:$B$964,"No non-staff costs")</f>
        <v>0</v>
      </c>
      <c r="AR18" s="142"/>
      <c r="AS18" s="141"/>
      <c r="AT18" s="98">
        <f>SUMIFS('Cost Input'!$M$7:$M$964,'Cost Input'!$P$7:$P$964,'Summary - II'!AR18,'Cost Input'!$A$7:$A$964,'Summary - II'!AQ$10)</f>
        <v>0</v>
      </c>
      <c r="AU18" s="99">
        <f>SUMIFS('Cost Input'!$N$7:$N$964,'Cost Input'!$P$7:$P$964,'Summary - II'!AR18,'Cost Input'!$A$7:$A$964,'Summary - II'!AQ$10)</f>
        <v>0</v>
      </c>
      <c r="AV18" s="1"/>
      <c r="AW18" s="140">
        <f>_xlfn.XLOOKUP(AX18,'Cost Input'!$P$7:$P$964,'Cost Input'!$B$7:$B$964,"No non-staff costs")</f>
        <v>0</v>
      </c>
      <c r="AX18" s="142"/>
      <c r="AY18" s="141"/>
      <c r="AZ18" s="98">
        <f>SUMIFS('Cost Input'!$M$7:$M$964,'Cost Input'!$P$7:$P$964,'Summary - II'!AX18,'Cost Input'!$A$7:$A$964,'Summary - II'!AW$10)</f>
        <v>0</v>
      </c>
      <c r="BA18" s="99">
        <f>SUMIFS('Cost Input'!$N$7:$N$964,'Cost Input'!$P$7:$P$964,'Summary - II'!AX18,'Cost Input'!$A$7:$A$964,'Summary - II'!AW$10)</f>
        <v>0</v>
      </c>
      <c r="BB18" s="1"/>
      <c r="BC18" s="140">
        <f>_xlfn.XLOOKUP(BD18,'Cost Input'!$P$7:$P$964,'Cost Input'!$B$7:$B$964,"No non-staff costs")</f>
        <v>0</v>
      </c>
      <c r="BD18" s="142"/>
      <c r="BE18" s="141"/>
      <c r="BF18" s="98">
        <f>SUMIFS('Cost Input'!$M$7:$M$964,'Cost Input'!$P$7:$P$964,'Summary - II'!BD18,'Cost Input'!$A$7:$A$964,'Summary - II'!BC$10)</f>
        <v>0</v>
      </c>
      <c r="BG18" s="99">
        <f>SUMIFS('Cost Input'!$N$7:$N$964,'Cost Input'!$P$7:$P$964,'Summary - II'!BD18,'Cost Input'!$A$7:$A$964,'Summary - II'!BC$10)</f>
        <v>0</v>
      </c>
    </row>
    <row r="19" spans="1:59" ht="14.25" customHeight="1">
      <c r="A19" s="140">
        <f>_xlfn.XLOOKUP(B19,'Cost Input'!$P$7:$P$964,'Cost Input'!$B$7:$B$964,"No non-staff costs")</f>
        <v>0</v>
      </c>
      <c r="B19" s="142"/>
      <c r="C19" s="142"/>
      <c r="D19" s="91">
        <f>SUMIFS('Cost Input'!$M$7:$M$964,'Cost Input'!$P$7:$P$964,'Summary - II'!B19,'Cost Input'!$A$7:$A$964,'Summary - II'!A$10)</f>
        <v>0</v>
      </c>
      <c r="E19" s="92">
        <f>SUMIFS('Cost Input'!$N$7:$N$964,'Cost Input'!$P$7:$P$964,'Summary - II'!B19,'Cost Input'!$A$7:$A$964,'Summary - II'!A$10)</f>
        <v>0</v>
      </c>
      <c r="F19" s="1"/>
      <c r="G19" s="140">
        <f>_xlfn.XLOOKUP(H19,'Cost Input'!$P$7:$P$964,'Cost Input'!$B$7:$B$964,"No non-staff costs")</f>
        <v>0</v>
      </c>
      <c r="H19" s="142"/>
      <c r="I19" s="141"/>
      <c r="J19" s="98">
        <f>SUMIFS('Cost Input'!$M$7:$M$964,'Cost Input'!$P$7:$P$964,'Summary - II'!H19,'Cost Input'!$A$7:$A$964,'Summary - II'!G$10)</f>
        <v>0</v>
      </c>
      <c r="K19" s="99">
        <f>SUMIFS('Cost Input'!$N$7:$N$964,'Cost Input'!$P$7:$P$964,'Summary - II'!H19,'Cost Input'!$A$7:$A$964,'Summary - II'!G$10)</f>
        <v>0</v>
      </c>
      <c r="L19" s="1"/>
      <c r="M19" s="140">
        <f>_xlfn.XLOOKUP(N19,'Cost Input'!$P$7:$P$964,'Cost Input'!$B$7:$B$964,"No non-staff costs")</f>
        <v>0</v>
      </c>
      <c r="N19" s="142"/>
      <c r="O19" s="141"/>
      <c r="P19" s="98">
        <f>SUMIFS('Cost Input'!$M$7:$M$964,'Cost Input'!$P$7:$P$964,'Summary - II'!N19,'Cost Input'!$A$7:$A$964,'Summary - II'!M$10)</f>
        <v>0</v>
      </c>
      <c r="Q19" s="99">
        <f>SUMIFS('Cost Input'!$N$7:$N$964,'Cost Input'!$P$7:$P$964,'Summary - II'!N19,'Cost Input'!$A$7:$A$964,'Summary - II'!M$10)</f>
        <v>0</v>
      </c>
      <c r="R19" s="1"/>
      <c r="S19" s="140">
        <f>_xlfn.XLOOKUP(T19,'Cost Input'!$P$7:$P$964,'Cost Input'!$B$7:$B$964,"No non-staff costs")</f>
        <v>0</v>
      </c>
      <c r="T19" s="142"/>
      <c r="U19" s="141"/>
      <c r="V19" s="98">
        <f>SUMIFS('Cost Input'!$M$7:$M$964,'Cost Input'!$P$7:$P$964,'Summary - II'!T19,'Cost Input'!$A$7:$A$964,'Summary - II'!S$10)</f>
        <v>0</v>
      </c>
      <c r="W19" s="99">
        <f>SUMIFS('Cost Input'!$N$7:$N$964,'Cost Input'!$P$7:$P$964,'Summary - II'!T19,'Cost Input'!$A$7:$A$964,'Summary - II'!S$10)</f>
        <v>0</v>
      </c>
      <c r="X19" s="1"/>
      <c r="Y19" s="140">
        <f>_xlfn.XLOOKUP(Z19,'Cost Input'!$P$7:$P$964,'Cost Input'!$B$7:$B$964,"No non-staff costs")</f>
        <v>0</v>
      </c>
      <c r="Z19" s="142"/>
      <c r="AA19" s="141"/>
      <c r="AB19" s="98">
        <f>SUMIFS('Cost Input'!$M$7:$M$964,'Cost Input'!$P$7:$P$964,'Summary - II'!Z19,'Cost Input'!$A$7:$A$964,'Summary - II'!Y$10)</f>
        <v>0</v>
      </c>
      <c r="AC19" s="99">
        <f>SUMIFS('Cost Input'!$N$7:$N$964,'Cost Input'!$P$7:$P$964,'Summary - II'!Z19,'Cost Input'!$A$7:$A$964,'Summary - II'!Y$10)</f>
        <v>0</v>
      </c>
      <c r="AD19" s="1"/>
      <c r="AE19" s="140">
        <f>_xlfn.XLOOKUP(AF19,'Cost Input'!$P$7:$P$964,'Cost Input'!$B$7:$B$964,"No non-staff costs")</f>
        <v>0</v>
      </c>
      <c r="AF19" s="142"/>
      <c r="AG19" s="141"/>
      <c r="AH19" s="98">
        <f>SUMIFS('Cost Input'!$M$7:$M$964,'Cost Input'!$P$7:$P$964,'Summary - II'!AF19,'Cost Input'!$A$7:$A$964,'Summary - II'!AE$10)</f>
        <v>0</v>
      </c>
      <c r="AI19" s="99">
        <f>SUMIFS('Cost Input'!$N$7:$N$964,'Cost Input'!$P$7:$P$964,'Summary - II'!AF19,'Cost Input'!$A$7:$A$964,'Summary - II'!AE$10)</f>
        <v>0</v>
      </c>
      <c r="AJ19" s="1"/>
      <c r="AK19" s="140">
        <f>_xlfn.XLOOKUP(AL19,'Cost Input'!$P$7:$P$964,'Cost Input'!$B$7:$B$964,"No non-staff costs")</f>
        <v>0</v>
      </c>
      <c r="AL19" s="142"/>
      <c r="AM19" s="141"/>
      <c r="AN19" s="98">
        <f>SUMIFS('Cost Input'!$M$7:$M$964,'Cost Input'!$P$7:$P$964,'Summary - II'!AL19,'Cost Input'!$A$7:$A$964,'Summary - II'!AK$10)</f>
        <v>0</v>
      </c>
      <c r="AO19" s="99">
        <f>SUMIFS('Cost Input'!$N$7:$N$964,'Cost Input'!$P$7:$P$964,'Summary - II'!AL19,'Cost Input'!$A$7:$A$964,'Summary - II'!AK$10)</f>
        <v>0</v>
      </c>
      <c r="AP19" s="1"/>
      <c r="AQ19" s="140">
        <f>_xlfn.XLOOKUP(AR19,'Cost Input'!$P$7:$P$964,'Cost Input'!$B$7:$B$964,"No non-staff costs")</f>
        <v>0</v>
      </c>
      <c r="AR19" s="142"/>
      <c r="AS19" s="141"/>
      <c r="AT19" s="98">
        <f>SUMIFS('Cost Input'!$M$7:$M$964,'Cost Input'!$P$7:$P$964,'Summary - II'!AR19,'Cost Input'!$A$7:$A$964,'Summary - II'!AQ$10)</f>
        <v>0</v>
      </c>
      <c r="AU19" s="99">
        <f>SUMIFS('Cost Input'!$N$7:$N$964,'Cost Input'!$P$7:$P$964,'Summary - II'!AR19,'Cost Input'!$A$7:$A$964,'Summary - II'!AQ$10)</f>
        <v>0</v>
      </c>
      <c r="AV19" s="1"/>
      <c r="AW19" s="140">
        <f>_xlfn.XLOOKUP(AX19,'Cost Input'!$P$7:$P$964,'Cost Input'!$B$7:$B$964,"No non-staff costs")</f>
        <v>0</v>
      </c>
      <c r="AX19" s="142"/>
      <c r="AY19" s="141"/>
      <c r="AZ19" s="98">
        <f>SUMIFS('Cost Input'!$M$7:$M$964,'Cost Input'!$P$7:$P$964,'Summary - II'!AX19,'Cost Input'!$A$7:$A$964,'Summary - II'!AW$10)</f>
        <v>0</v>
      </c>
      <c r="BA19" s="99">
        <f>SUMIFS('Cost Input'!$N$7:$N$964,'Cost Input'!$P$7:$P$964,'Summary - II'!AX19,'Cost Input'!$A$7:$A$964,'Summary - II'!AW$10)</f>
        <v>0</v>
      </c>
      <c r="BB19" s="1"/>
      <c r="BC19" s="140">
        <f>_xlfn.XLOOKUP(BD19,'Cost Input'!$P$7:$P$964,'Cost Input'!$B$7:$B$964,"No non-staff costs")</f>
        <v>0</v>
      </c>
      <c r="BD19" s="142"/>
      <c r="BE19" s="141"/>
      <c r="BF19" s="98">
        <f>SUMIFS('Cost Input'!$M$7:$M$964,'Cost Input'!$P$7:$P$964,'Summary - II'!BD19,'Cost Input'!$A$7:$A$964,'Summary - II'!BC$10)</f>
        <v>0</v>
      </c>
      <c r="BG19" s="99">
        <f>SUMIFS('Cost Input'!$N$7:$N$964,'Cost Input'!$P$7:$P$964,'Summary - II'!BD19,'Cost Input'!$A$7:$A$964,'Summary - II'!BC$10)</f>
        <v>0</v>
      </c>
    </row>
    <row r="20" spans="1:59" ht="14.25" customHeight="1">
      <c r="A20" s="140">
        <f>_xlfn.XLOOKUP(B20,'Cost Input'!$P$7:$P$964,'Cost Input'!$B$7:$B$964,"No non-staff costs")</f>
        <v>0</v>
      </c>
      <c r="B20" s="142"/>
      <c r="C20" s="142"/>
      <c r="D20" s="91">
        <f>SUMIFS('Cost Input'!$M$7:$M$964,'Cost Input'!$P$7:$P$964,'Summary - II'!B20,'Cost Input'!$A$7:$A$964,'Summary - II'!A$10)</f>
        <v>0</v>
      </c>
      <c r="E20" s="92">
        <f>SUMIFS('Cost Input'!$N$7:$N$964,'Cost Input'!$P$7:$P$964,'Summary - II'!B20,'Cost Input'!$A$7:$A$964,'Summary - II'!A$10)</f>
        <v>0</v>
      </c>
      <c r="F20" s="1"/>
      <c r="G20" s="140">
        <f>_xlfn.XLOOKUP(H20,'Cost Input'!$P$7:$P$964,'Cost Input'!$B$7:$B$964,"No non-staff costs")</f>
        <v>0</v>
      </c>
      <c r="H20" s="142"/>
      <c r="I20" s="141"/>
      <c r="J20" s="98">
        <f>SUMIFS('Cost Input'!$M$7:$M$964,'Cost Input'!$P$7:$P$964,'Summary - II'!H20,'Cost Input'!$A$7:$A$964,'Summary - II'!G$10)</f>
        <v>0</v>
      </c>
      <c r="K20" s="99">
        <f>SUMIFS('Cost Input'!$N$7:$N$964,'Cost Input'!$P$7:$P$964,'Summary - II'!H20,'Cost Input'!$A$7:$A$964,'Summary - II'!G$10)</f>
        <v>0</v>
      </c>
      <c r="L20" s="1"/>
      <c r="M20" s="140">
        <f>_xlfn.XLOOKUP(N20,'Cost Input'!$P$7:$P$964,'Cost Input'!$B$7:$B$964,"No non-staff costs")</f>
        <v>0</v>
      </c>
      <c r="N20" s="142"/>
      <c r="O20" s="141"/>
      <c r="P20" s="98">
        <f>SUMIFS('Cost Input'!$M$7:$M$964,'Cost Input'!$P$7:$P$964,'Summary - II'!N20,'Cost Input'!$A$7:$A$964,'Summary - II'!M$10)</f>
        <v>0</v>
      </c>
      <c r="Q20" s="99">
        <f>SUMIFS('Cost Input'!$N$7:$N$964,'Cost Input'!$P$7:$P$964,'Summary - II'!N20,'Cost Input'!$A$7:$A$964,'Summary - II'!M$10)</f>
        <v>0</v>
      </c>
      <c r="R20" s="1"/>
      <c r="S20" s="140">
        <f>_xlfn.XLOOKUP(T20,'Cost Input'!$P$7:$P$964,'Cost Input'!$B$7:$B$964,"No non-staff costs")</f>
        <v>0</v>
      </c>
      <c r="T20" s="142"/>
      <c r="U20" s="141"/>
      <c r="V20" s="98">
        <f>SUMIFS('Cost Input'!$M$7:$M$964,'Cost Input'!$P$7:$P$964,'Summary - II'!T20,'Cost Input'!$A$7:$A$964,'Summary - II'!S$10)</f>
        <v>0</v>
      </c>
      <c r="W20" s="99">
        <f>SUMIFS('Cost Input'!$N$7:$N$964,'Cost Input'!$P$7:$P$964,'Summary - II'!T20,'Cost Input'!$A$7:$A$964,'Summary - II'!S$10)</f>
        <v>0</v>
      </c>
      <c r="X20" s="1"/>
      <c r="Y20" s="140">
        <f>_xlfn.XLOOKUP(Z20,'Cost Input'!$P$7:$P$964,'Cost Input'!$B$7:$B$964,"No non-staff costs")</f>
        <v>0</v>
      </c>
      <c r="Z20" s="142"/>
      <c r="AA20" s="141"/>
      <c r="AB20" s="98">
        <f>SUMIFS('Cost Input'!$M$7:$M$964,'Cost Input'!$P$7:$P$964,'Summary - II'!Z20,'Cost Input'!$A$7:$A$964,'Summary - II'!Y$10)</f>
        <v>0</v>
      </c>
      <c r="AC20" s="99">
        <f>SUMIFS('Cost Input'!$N$7:$N$964,'Cost Input'!$P$7:$P$964,'Summary - II'!Z20,'Cost Input'!$A$7:$A$964,'Summary - II'!Y$10)</f>
        <v>0</v>
      </c>
      <c r="AD20" s="1"/>
      <c r="AE20" s="140">
        <f>_xlfn.XLOOKUP(AF20,'Cost Input'!$P$7:$P$964,'Cost Input'!$B$7:$B$964,"No non-staff costs")</f>
        <v>0</v>
      </c>
      <c r="AF20" s="142"/>
      <c r="AG20" s="141"/>
      <c r="AH20" s="98">
        <f>SUMIFS('Cost Input'!$M$7:$M$964,'Cost Input'!$P$7:$P$964,'Summary - II'!AF20,'Cost Input'!$A$7:$A$964,'Summary - II'!AE$10)</f>
        <v>0</v>
      </c>
      <c r="AI20" s="99">
        <f>SUMIFS('Cost Input'!$N$7:$N$964,'Cost Input'!$P$7:$P$964,'Summary - II'!AF20,'Cost Input'!$A$7:$A$964,'Summary - II'!AE$10)</f>
        <v>0</v>
      </c>
      <c r="AJ20" s="1"/>
      <c r="AK20" s="140">
        <f>_xlfn.XLOOKUP(AL20,'Cost Input'!$P$7:$P$964,'Cost Input'!$B$7:$B$964,"No non-staff costs")</f>
        <v>0</v>
      </c>
      <c r="AL20" s="142"/>
      <c r="AM20" s="141"/>
      <c r="AN20" s="98">
        <f>SUMIFS('Cost Input'!$M$7:$M$964,'Cost Input'!$P$7:$P$964,'Summary - II'!AL20,'Cost Input'!$A$7:$A$964,'Summary - II'!AK$10)</f>
        <v>0</v>
      </c>
      <c r="AO20" s="99">
        <f>SUMIFS('Cost Input'!$N$7:$N$964,'Cost Input'!$P$7:$P$964,'Summary - II'!AL20,'Cost Input'!$A$7:$A$964,'Summary - II'!AK$10)</f>
        <v>0</v>
      </c>
      <c r="AP20" s="1"/>
      <c r="AQ20" s="140">
        <f>_xlfn.XLOOKUP(AR20,'Cost Input'!$P$7:$P$964,'Cost Input'!$B$7:$B$964,"No non-staff costs")</f>
        <v>0</v>
      </c>
      <c r="AR20" s="142"/>
      <c r="AS20" s="141"/>
      <c r="AT20" s="98">
        <f>SUMIFS('Cost Input'!$M$7:$M$964,'Cost Input'!$P$7:$P$964,'Summary - II'!AR20,'Cost Input'!$A$7:$A$964,'Summary - II'!AQ$10)</f>
        <v>0</v>
      </c>
      <c r="AU20" s="99">
        <f>SUMIFS('Cost Input'!$N$7:$N$964,'Cost Input'!$P$7:$P$964,'Summary - II'!AR20,'Cost Input'!$A$7:$A$964,'Summary - II'!AQ$10)</f>
        <v>0</v>
      </c>
      <c r="AV20" s="1"/>
      <c r="AW20" s="140">
        <f>_xlfn.XLOOKUP(AX20,'Cost Input'!$P$7:$P$964,'Cost Input'!$B$7:$B$964,"No non-staff costs")</f>
        <v>0</v>
      </c>
      <c r="AX20" s="142"/>
      <c r="AY20" s="141"/>
      <c r="AZ20" s="98">
        <f>SUMIFS('Cost Input'!$M$7:$M$964,'Cost Input'!$P$7:$P$964,'Summary - II'!AX20,'Cost Input'!$A$7:$A$964,'Summary - II'!AW$10)</f>
        <v>0</v>
      </c>
      <c r="BA20" s="99">
        <f>SUMIFS('Cost Input'!$N$7:$N$964,'Cost Input'!$P$7:$P$964,'Summary - II'!AX20,'Cost Input'!$A$7:$A$964,'Summary - II'!AW$10)</f>
        <v>0</v>
      </c>
      <c r="BB20" s="1"/>
      <c r="BC20" s="140">
        <f>_xlfn.XLOOKUP(BD20,'Cost Input'!$P$7:$P$964,'Cost Input'!$B$7:$B$964,"No non-staff costs")</f>
        <v>0</v>
      </c>
      <c r="BD20" s="142"/>
      <c r="BE20" s="141"/>
      <c r="BF20" s="98">
        <f>SUMIFS('Cost Input'!$M$7:$M$964,'Cost Input'!$P$7:$P$964,'Summary - II'!BD20,'Cost Input'!$A$7:$A$964,'Summary - II'!BC$10)</f>
        <v>0</v>
      </c>
      <c r="BG20" s="99">
        <f>SUMIFS('Cost Input'!$N$7:$N$964,'Cost Input'!$P$7:$P$964,'Summary - II'!BD20,'Cost Input'!$A$7:$A$964,'Summary - II'!BC$10)</f>
        <v>0</v>
      </c>
    </row>
    <row r="21" spans="1:59" ht="14.25" customHeight="1">
      <c r="A21" s="140">
        <f>_xlfn.XLOOKUP(B21,'Cost Input'!$P$7:$P$964,'Cost Input'!$B$7:$B$964,"No non-staff costs")</f>
        <v>0</v>
      </c>
      <c r="B21" s="142"/>
      <c r="C21" s="142"/>
      <c r="D21" s="91">
        <f>SUMIFS('Cost Input'!$M$7:$M$964,'Cost Input'!$P$7:$P$964,'Summary - II'!B21,'Cost Input'!$A$7:$A$964,'Summary - II'!A$10)</f>
        <v>0</v>
      </c>
      <c r="E21" s="92">
        <f>SUMIFS('Cost Input'!$N$7:$N$964,'Cost Input'!$P$7:$P$964,'Summary - II'!B21,'Cost Input'!$A$7:$A$964,'Summary - II'!A$10)</f>
        <v>0</v>
      </c>
      <c r="F21" s="1"/>
      <c r="G21" s="140">
        <f>_xlfn.XLOOKUP(H21,'Cost Input'!$P$7:$P$964,'Cost Input'!$B$7:$B$964,"No non-staff costs")</f>
        <v>0</v>
      </c>
      <c r="H21" s="142"/>
      <c r="I21" s="141"/>
      <c r="J21" s="98">
        <f>SUMIFS('Cost Input'!$M$7:$M$964,'Cost Input'!$P$7:$P$964,'Summary - II'!H21,'Cost Input'!$A$7:$A$964,'Summary - II'!G$10)</f>
        <v>0</v>
      </c>
      <c r="K21" s="99">
        <f>SUMIFS('Cost Input'!$N$7:$N$964,'Cost Input'!$P$7:$P$964,'Summary - II'!H21,'Cost Input'!$A$7:$A$964,'Summary - II'!G$10)</f>
        <v>0</v>
      </c>
      <c r="L21" s="1"/>
      <c r="M21" s="140">
        <f>_xlfn.XLOOKUP(N21,'Cost Input'!$P$7:$P$964,'Cost Input'!$B$7:$B$964,"No non-staff costs")</f>
        <v>0</v>
      </c>
      <c r="N21" s="142"/>
      <c r="O21" s="141"/>
      <c r="P21" s="98">
        <f>SUMIFS('Cost Input'!$M$7:$M$964,'Cost Input'!$P$7:$P$964,'Summary - II'!N21,'Cost Input'!$A$7:$A$964,'Summary - II'!M$10)</f>
        <v>0</v>
      </c>
      <c r="Q21" s="99">
        <f>SUMIFS('Cost Input'!$N$7:$N$964,'Cost Input'!$P$7:$P$964,'Summary - II'!N21,'Cost Input'!$A$7:$A$964,'Summary - II'!M$10)</f>
        <v>0</v>
      </c>
      <c r="R21" s="1"/>
      <c r="S21" s="140">
        <f>_xlfn.XLOOKUP(T21,'Cost Input'!$P$7:$P$964,'Cost Input'!$B$7:$B$964,"No non-staff costs")</f>
        <v>0</v>
      </c>
      <c r="T21" s="142"/>
      <c r="U21" s="141"/>
      <c r="V21" s="98">
        <f>SUMIFS('Cost Input'!$M$7:$M$964,'Cost Input'!$P$7:$P$964,'Summary - II'!T21,'Cost Input'!$A$7:$A$964,'Summary - II'!S$10)</f>
        <v>0</v>
      </c>
      <c r="W21" s="99">
        <f>SUMIFS('Cost Input'!$N$7:$N$964,'Cost Input'!$P$7:$P$964,'Summary - II'!T21,'Cost Input'!$A$7:$A$964,'Summary - II'!S$10)</f>
        <v>0</v>
      </c>
      <c r="X21" s="1"/>
      <c r="Y21" s="140">
        <f>_xlfn.XLOOKUP(Z21,'Cost Input'!$P$7:$P$964,'Cost Input'!$B$7:$B$964,"No non-staff costs")</f>
        <v>0</v>
      </c>
      <c r="Z21" s="142"/>
      <c r="AA21" s="141"/>
      <c r="AB21" s="98">
        <f>SUMIFS('Cost Input'!$M$7:$M$964,'Cost Input'!$P$7:$P$964,'Summary - II'!Z21,'Cost Input'!$A$7:$A$964,'Summary - II'!Y$10)</f>
        <v>0</v>
      </c>
      <c r="AC21" s="99">
        <f>SUMIFS('Cost Input'!$N$7:$N$964,'Cost Input'!$P$7:$P$964,'Summary - II'!Z21,'Cost Input'!$A$7:$A$964,'Summary - II'!Y$10)</f>
        <v>0</v>
      </c>
      <c r="AD21" s="1"/>
      <c r="AE21" s="140">
        <f>_xlfn.XLOOKUP(AF21,'Cost Input'!$P$7:$P$964,'Cost Input'!$B$7:$B$964,"No non-staff costs")</f>
        <v>0</v>
      </c>
      <c r="AF21" s="142"/>
      <c r="AG21" s="141"/>
      <c r="AH21" s="98">
        <f>SUMIFS('Cost Input'!$M$7:$M$964,'Cost Input'!$P$7:$P$964,'Summary - II'!AF21,'Cost Input'!$A$7:$A$964,'Summary - II'!AE$10)</f>
        <v>0</v>
      </c>
      <c r="AI21" s="99">
        <f>SUMIFS('Cost Input'!$N$7:$N$964,'Cost Input'!$P$7:$P$964,'Summary - II'!AF21,'Cost Input'!$A$7:$A$964,'Summary - II'!AE$10)</f>
        <v>0</v>
      </c>
      <c r="AJ21" s="1"/>
      <c r="AK21" s="140">
        <f>_xlfn.XLOOKUP(AL21,'Cost Input'!$P$7:$P$964,'Cost Input'!$B$7:$B$964,"No non-staff costs")</f>
        <v>0</v>
      </c>
      <c r="AL21" s="142"/>
      <c r="AM21" s="141"/>
      <c r="AN21" s="98">
        <f>SUMIFS('Cost Input'!$M$7:$M$964,'Cost Input'!$P$7:$P$964,'Summary - II'!AL21,'Cost Input'!$A$7:$A$964,'Summary - II'!AK$10)</f>
        <v>0</v>
      </c>
      <c r="AO21" s="99">
        <f>SUMIFS('Cost Input'!$N$7:$N$964,'Cost Input'!$P$7:$P$964,'Summary - II'!AL21,'Cost Input'!$A$7:$A$964,'Summary - II'!AK$10)</f>
        <v>0</v>
      </c>
      <c r="AP21" s="1"/>
      <c r="AQ21" s="140">
        <f>_xlfn.XLOOKUP(AR21,'Cost Input'!$P$7:$P$964,'Cost Input'!$B$7:$B$964,"No non-staff costs")</f>
        <v>0</v>
      </c>
      <c r="AR21" s="142"/>
      <c r="AS21" s="141"/>
      <c r="AT21" s="98">
        <f>SUMIFS('Cost Input'!$M$7:$M$964,'Cost Input'!$P$7:$P$964,'Summary - II'!AR21,'Cost Input'!$A$7:$A$964,'Summary - II'!AQ$10)</f>
        <v>0</v>
      </c>
      <c r="AU21" s="99">
        <f>SUMIFS('Cost Input'!$N$7:$N$964,'Cost Input'!$P$7:$P$964,'Summary - II'!AR21,'Cost Input'!$A$7:$A$964,'Summary - II'!AQ$10)</f>
        <v>0</v>
      </c>
      <c r="AV21" s="1"/>
      <c r="AW21" s="140">
        <f>_xlfn.XLOOKUP(AX21,'Cost Input'!$P$7:$P$964,'Cost Input'!$B$7:$B$964,"No non-staff costs")</f>
        <v>0</v>
      </c>
      <c r="AX21" s="142"/>
      <c r="AY21" s="141"/>
      <c r="AZ21" s="98">
        <f>SUMIFS('Cost Input'!$M$7:$M$964,'Cost Input'!$P$7:$P$964,'Summary - II'!AX21,'Cost Input'!$A$7:$A$964,'Summary - II'!AW$10)</f>
        <v>0</v>
      </c>
      <c r="BA21" s="99">
        <f>SUMIFS('Cost Input'!$N$7:$N$964,'Cost Input'!$P$7:$P$964,'Summary - II'!AX21,'Cost Input'!$A$7:$A$964,'Summary - II'!AW$10)</f>
        <v>0</v>
      </c>
      <c r="BB21" s="1"/>
      <c r="BC21" s="140">
        <f>_xlfn.XLOOKUP(BD21,'Cost Input'!$P$7:$P$964,'Cost Input'!$B$7:$B$964,"No non-staff costs")</f>
        <v>0</v>
      </c>
      <c r="BD21" s="142"/>
      <c r="BE21" s="141"/>
      <c r="BF21" s="98">
        <f>SUMIFS('Cost Input'!$M$7:$M$964,'Cost Input'!$P$7:$P$964,'Summary - II'!BD21,'Cost Input'!$A$7:$A$964,'Summary - II'!BC$10)</f>
        <v>0</v>
      </c>
      <c r="BG21" s="99">
        <f>SUMIFS('Cost Input'!$N$7:$N$964,'Cost Input'!$P$7:$P$964,'Summary - II'!BD21,'Cost Input'!$A$7:$A$964,'Summary - II'!BC$10)</f>
        <v>0</v>
      </c>
    </row>
    <row r="22" spans="1:59" ht="14.25" customHeight="1">
      <c r="A22" s="140">
        <f>_xlfn.XLOOKUP(B22,'Cost Input'!$P$7:$P$964,'Cost Input'!$B$7:$B$964,"No non-staff costs")</f>
        <v>0</v>
      </c>
      <c r="B22" s="142"/>
      <c r="C22" s="142"/>
      <c r="D22" s="91">
        <f>SUMIFS('Cost Input'!$M$7:$M$964,'Cost Input'!$P$7:$P$964,'Summary - II'!B22,'Cost Input'!$A$7:$A$964,'Summary - II'!A$10)</f>
        <v>0</v>
      </c>
      <c r="E22" s="92">
        <f>SUMIFS('Cost Input'!$N$7:$N$964,'Cost Input'!$P$7:$P$964,'Summary - II'!B22,'Cost Input'!$A$7:$A$964,'Summary - II'!A$10)</f>
        <v>0</v>
      </c>
      <c r="F22" s="1"/>
      <c r="G22" s="140">
        <f>_xlfn.XLOOKUP(H22,'Cost Input'!$P$7:$P$964,'Cost Input'!$B$7:$B$964,"No non-staff costs")</f>
        <v>0</v>
      </c>
      <c r="H22" s="142"/>
      <c r="I22" s="141"/>
      <c r="J22" s="98">
        <f>SUMIFS('Cost Input'!$M$7:$M$964,'Cost Input'!$P$7:$P$964,'Summary - II'!H22,'Cost Input'!$A$7:$A$964,'Summary - II'!G$10)</f>
        <v>0</v>
      </c>
      <c r="K22" s="99">
        <f>SUMIFS('Cost Input'!$N$7:$N$964,'Cost Input'!$P$7:$P$964,'Summary - II'!H22,'Cost Input'!$A$7:$A$964,'Summary - II'!G$10)</f>
        <v>0</v>
      </c>
      <c r="L22" s="1"/>
      <c r="M22" s="140">
        <f>_xlfn.XLOOKUP(N22,'Cost Input'!$P$7:$P$964,'Cost Input'!$B$7:$B$964,"No non-staff costs")</f>
        <v>0</v>
      </c>
      <c r="N22" s="142"/>
      <c r="O22" s="141"/>
      <c r="P22" s="98">
        <f>SUMIFS('Cost Input'!$M$7:$M$964,'Cost Input'!$P$7:$P$964,'Summary - II'!N22,'Cost Input'!$A$7:$A$964,'Summary - II'!M$10)</f>
        <v>0</v>
      </c>
      <c r="Q22" s="99">
        <f>SUMIFS('Cost Input'!$N$7:$N$964,'Cost Input'!$P$7:$P$964,'Summary - II'!N22,'Cost Input'!$A$7:$A$964,'Summary - II'!M$10)</f>
        <v>0</v>
      </c>
      <c r="R22" s="1"/>
      <c r="S22" s="140">
        <f>_xlfn.XLOOKUP(T22,'Cost Input'!$P$7:$P$964,'Cost Input'!$B$7:$B$964,"No non-staff costs")</f>
        <v>0</v>
      </c>
      <c r="T22" s="142"/>
      <c r="U22" s="141"/>
      <c r="V22" s="98">
        <f>SUMIFS('Cost Input'!$M$7:$M$964,'Cost Input'!$P$7:$P$964,'Summary - II'!T22,'Cost Input'!$A$7:$A$964,'Summary - II'!S$10)</f>
        <v>0</v>
      </c>
      <c r="W22" s="99">
        <f>SUMIFS('Cost Input'!$N$7:$N$964,'Cost Input'!$P$7:$P$964,'Summary - II'!T22,'Cost Input'!$A$7:$A$964,'Summary - II'!S$10)</f>
        <v>0</v>
      </c>
      <c r="X22" s="1"/>
      <c r="Y22" s="140">
        <f>_xlfn.XLOOKUP(Z22,'Cost Input'!$P$7:$P$964,'Cost Input'!$B$7:$B$964,"No non-staff costs")</f>
        <v>0</v>
      </c>
      <c r="Z22" s="142"/>
      <c r="AA22" s="141"/>
      <c r="AB22" s="98">
        <f>SUMIFS('Cost Input'!$M$7:$M$964,'Cost Input'!$P$7:$P$964,'Summary - II'!Z22,'Cost Input'!$A$7:$A$964,'Summary - II'!Y$10)</f>
        <v>0</v>
      </c>
      <c r="AC22" s="99">
        <f>SUMIFS('Cost Input'!$N$7:$N$964,'Cost Input'!$P$7:$P$964,'Summary - II'!Z22,'Cost Input'!$A$7:$A$964,'Summary - II'!Y$10)</f>
        <v>0</v>
      </c>
      <c r="AD22" s="1"/>
      <c r="AE22" s="140">
        <f>_xlfn.XLOOKUP(AF22,'Cost Input'!$P$7:$P$964,'Cost Input'!$B$7:$B$964,"No non-staff costs")</f>
        <v>0</v>
      </c>
      <c r="AF22" s="142"/>
      <c r="AG22" s="141"/>
      <c r="AH22" s="98">
        <f>SUMIFS('Cost Input'!$M$7:$M$964,'Cost Input'!$P$7:$P$964,'Summary - II'!AF22,'Cost Input'!$A$7:$A$964,'Summary - II'!AE$10)</f>
        <v>0</v>
      </c>
      <c r="AI22" s="99">
        <f>SUMIFS('Cost Input'!$N$7:$N$964,'Cost Input'!$P$7:$P$964,'Summary - II'!AF22,'Cost Input'!$A$7:$A$964,'Summary - II'!AE$10)</f>
        <v>0</v>
      </c>
      <c r="AJ22" s="1"/>
      <c r="AK22" s="140">
        <f>_xlfn.XLOOKUP(AL22,'Cost Input'!$P$7:$P$964,'Cost Input'!$B$7:$B$964,"No non-staff costs")</f>
        <v>0</v>
      </c>
      <c r="AL22" s="142"/>
      <c r="AM22" s="141"/>
      <c r="AN22" s="98">
        <f>SUMIFS('Cost Input'!$M$7:$M$964,'Cost Input'!$P$7:$P$964,'Summary - II'!AL22,'Cost Input'!$A$7:$A$964,'Summary - II'!AK$10)</f>
        <v>0</v>
      </c>
      <c r="AO22" s="99">
        <f>SUMIFS('Cost Input'!$N$7:$N$964,'Cost Input'!$P$7:$P$964,'Summary - II'!AL22,'Cost Input'!$A$7:$A$964,'Summary - II'!AK$10)</f>
        <v>0</v>
      </c>
      <c r="AP22" s="1"/>
      <c r="AQ22" s="140">
        <f>_xlfn.XLOOKUP(AR22,'Cost Input'!$P$7:$P$964,'Cost Input'!$B$7:$B$964,"No non-staff costs")</f>
        <v>0</v>
      </c>
      <c r="AR22" s="142"/>
      <c r="AS22" s="141"/>
      <c r="AT22" s="98">
        <f>SUMIFS('Cost Input'!$M$7:$M$964,'Cost Input'!$P$7:$P$964,'Summary - II'!AR22,'Cost Input'!$A$7:$A$964,'Summary - II'!AQ$10)</f>
        <v>0</v>
      </c>
      <c r="AU22" s="99">
        <f>SUMIFS('Cost Input'!$N$7:$N$964,'Cost Input'!$P$7:$P$964,'Summary - II'!AR22,'Cost Input'!$A$7:$A$964,'Summary - II'!AQ$10)</f>
        <v>0</v>
      </c>
      <c r="AV22" s="1"/>
      <c r="AW22" s="140">
        <f>_xlfn.XLOOKUP(AX22,'Cost Input'!$P$7:$P$964,'Cost Input'!$B$7:$B$964,"No non-staff costs")</f>
        <v>0</v>
      </c>
      <c r="AX22" s="142"/>
      <c r="AY22" s="141"/>
      <c r="AZ22" s="98">
        <f>SUMIFS('Cost Input'!$M$7:$M$964,'Cost Input'!$P$7:$P$964,'Summary - II'!AX22,'Cost Input'!$A$7:$A$964,'Summary - II'!AW$10)</f>
        <v>0</v>
      </c>
      <c r="BA22" s="99">
        <f>SUMIFS('Cost Input'!$N$7:$N$964,'Cost Input'!$P$7:$P$964,'Summary - II'!AX22,'Cost Input'!$A$7:$A$964,'Summary - II'!AW$10)</f>
        <v>0</v>
      </c>
      <c r="BB22" s="1"/>
      <c r="BC22" s="140">
        <f>_xlfn.XLOOKUP(BD22,'Cost Input'!$P$7:$P$964,'Cost Input'!$B$7:$B$964,"No non-staff costs")</f>
        <v>0</v>
      </c>
      <c r="BD22" s="142"/>
      <c r="BE22" s="141"/>
      <c r="BF22" s="98">
        <f>SUMIFS('Cost Input'!$M$7:$M$964,'Cost Input'!$P$7:$P$964,'Summary - II'!BD22,'Cost Input'!$A$7:$A$964,'Summary - II'!BC$10)</f>
        <v>0</v>
      </c>
      <c r="BG22" s="99">
        <f>SUMIFS('Cost Input'!$N$7:$N$964,'Cost Input'!$P$7:$P$964,'Summary - II'!BD22,'Cost Input'!$A$7:$A$964,'Summary - II'!BC$10)</f>
        <v>0</v>
      </c>
    </row>
    <row r="23" spans="1:59" ht="14.25" customHeight="1">
      <c r="A23" s="140">
        <f>_xlfn.XLOOKUP(B23,'Cost Input'!$P$7:$P$964,'Cost Input'!$B$7:$B$964,"No non-staff costs")</f>
        <v>0</v>
      </c>
      <c r="B23" s="142"/>
      <c r="C23" s="142"/>
      <c r="D23" s="91">
        <f>SUMIFS('Cost Input'!$M$7:$M$964,'Cost Input'!$P$7:$P$964,'Summary - II'!B23,'Cost Input'!$A$7:$A$964,'Summary - II'!A$10)</f>
        <v>0</v>
      </c>
      <c r="E23" s="92">
        <f>SUMIFS('Cost Input'!$N$7:$N$964,'Cost Input'!$P$7:$P$964,'Summary - II'!B23,'Cost Input'!$A$7:$A$964,'Summary - II'!A$10)</f>
        <v>0</v>
      </c>
      <c r="F23" s="1"/>
      <c r="G23" s="140">
        <f>_xlfn.XLOOKUP(H23,'Cost Input'!$P$7:$P$964,'Cost Input'!$B$7:$B$964,"No non-staff costs")</f>
        <v>0</v>
      </c>
      <c r="H23" s="142"/>
      <c r="I23" s="141"/>
      <c r="J23" s="98">
        <f>SUMIFS('Cost Input'!$M$7:$M$964,'Cost Input'!$P$7:$P$964,'Summary - II'!H23,'Cost Input'!$A$7:$A$964,'Summary - II'!G$10)</f>
        <v>0</v>
      </c>
      <c r="K23" s="99">
        <f>SUMIFS('Cost Input'!$N$7:$N$964,'Cost Input'!$P$7:$P$964,'Summary - II'!H23,'Cost Input'!$A$7:$A$964,'Summary - II'!G$10)</f>
        <v>0</v>
      </c>
      <c r="L23" s="1"/>
      <c r="M23" s="140">
        <f>_xlfn.XLOOKUP(N23,'Cost Input'!$P$7:$P$964,'Cost Input'!$B$7:$B$964,"No non-staff costs")</f>
        <v>0</v>
      </c>
      <c r="N23" s="142"/>
      <c r="O23" s="141"/>
      <c r="P23" s="98">
        <f>SUMIFS('Cost Input'!$M$7:$M$964,'Cost Input'!$P$7:$P$964,'Summary - II'!N23,'Cost Input'!$A$7:$A$964,'Summary - II'!M$10)</f>
        <v>0</v>
      </c>
      <c r="Q23" s="99">
        <f>SUMIFS('Cost Input'!$N$7:$N$964,'Cost Input'!$P$7:$P$964,'Summary - II'!N23,'Cost Input'!$A$7:$A$964,'Summary - II'!M$10)</f>
        <v>0</v>
      </c>
      <c r="R23" s="1"/>
      <c r="S23" s="140">
        <f>_xlfn.XLOOKUP(T23,'Cost Input'!$P$7:$P$964,'Cost Input'!$B$7:$B$964,"No non-staff costs")</f>
        <v>0</v>
      </c>
      <c r="T23" s="142"/>
      <c r="U23" s="141"/>
      <c r="V23" s="98">
        <f>SUMIFS('Cost Input'!$M$7:$M$964,'Cost Input'!$P$7:$P$964,'Summary - II'!T23,'Cost Input'!$A$7:$A$964,'Summary - II'!S$10)</f>
        <v>0</v>
      </c>
      <c r="W23" s="99">
        <f>SUMIFS('Cost Input'!$N$7:$N$964,'Cost Input'!$P$7:$P$964,'Summary - II'!T23,'Cost Input'!$A$7:$A$964,'Summary - II'!S$10)</f>
        <v>0</v>
      </c>
      <c r="X23" s="1"/>
      <c r="Y23" s="140">
        <f>_xlfn.XLOOKUP(Z23,'Cost Input'!$P$7:$P$964,'Cost Input'!$B$7:$B$964,"No non-staff costs")</f>
        <v>0</v>
      </c>
      <c r="Z23" s="142"/>
      <c r="AA23" s="141"/>
      <c r="AB23" s="98">
        <f>SUMIFS('Cost Input'!$M$7:$M$964,'Cost Input'!$P$7:$P$964,'Summary - II'!Z23,'Cost Input'!$A$7:$A$964,'Summary - II'!Y$10)</f>
        <v>0</v>
      </c>
      <c r="AC23" s="99">
        <f>SUMIFS('Cost Input'!$N$7:$N$964,'Cost Input'!$P$7:$P$964,'Summary - II'!Z23,'Cost Input'!$A$7:$A$964,'Summary - II'!Y$10)</f>
        <v>0</v>
      </c>
      <c r="AD23" s="1"/>
      <c r="AE23" s="140">
        <f>_xlfn.XLOOKUP(AF23,'Cost Input'!$P$7:$P$964,'Cost Input'!$B$7:$B$964,"No non-staff costs")</f>
        <v>0</v>
      </c>
      <c r="AF23" s="142"/>
      <c r="AG23" s="141"/>
      <c r="AH23" s="98">
        <f>SUMIFS('Cost Input'!$M$7:$M$964,'Cost Input'!$P$7:$P$964,'Summary - II'!AF23,'Cost Input'!$A$7:$A$964,'Summary - II'!AE$10)</f>
        <v>0</v>
      </c>
      <c r="AI23" s="99">
        <f>SUMIFS('Cost Input'!$N$7:$N$964,'Cost Input'!$P$7:$P$964,'Summary - II'!AF23,'Cost Input'!$A$7:$A$964,'Summary - II'!AE$10)</f>
        <v>0</v>
      </c>
      <c r="AJ23" s="1"/>
      <c r="AK23" s="140">
        <f>_xlfn.XLOOKUP(AL23,'Cost Input'!$P$7:$P$964,'Cost Input'!$B$7:$B$964,"No non-staff costs")</f>
        <v>0</v>
      </c>
      <c r="AL23" s="142"/>
      <c r="AM23" s="141"/>
      <c r="AN23" s="98">
        <f>SUMIFS('Cost Input'!$M$7:$M$964,'Cost Input'!$P$7:$P$964,'Summary - II'!AL23,'Cost Input'!$A$7:$A$964,'Summary - II'!AK$10)</f>
        <v>0</v>
      </c>
      <c r="AO23" s="99">
        <f>SUMIFS('Cost Input'!$N$7:$N$964,'Cost Input'!$P$7:$P$964,'Summary - II'!AL23,'Cost Input'!$A$7:$A$964,'Summary - II'!AK$10)</f>
        <v>0</v>
      </c>
      <c r="AP23" s="1"/>
      <c r="AQ23" s="140">
        <f>_xlfn.XLOOKUP(AR23,'Cost Input'!$P$7:$P$964,'Cost Input'!$B$7:$B$964,"No non-staff costs")</f>
        <v>0</v>
      </c>
      <c r="AR23" s="142"/>
      <c r="AS23" s="141"/>
      <c r="AT23" s="98">
        <f>SUMIFS('Cost Input'!$M$7:$M$964,'Cost Input'!$P$7:$P$964,'Summary - II'!AR23,'Cost Input'!$A$7:$A$964,'Summary - II'!AQ$10)</f>
        <v>0</v>
      </c>
      <c r="AU23" s="99">
        <f>SUMIFS('Cost Input'!$N$7:$N$964,'Cost Input'!$P$7:$P$964,'Summary - II'!AR23,'Cost Input'!$A$7:$A$964,'Summary - II'!AQ$10)</f>
        <v>0</v>
      </c>
      <c r="AV23" s="1"/>
      <c r="AW23" s="140">
        <f>_xlfn.XLOOKUP(AX23,'Cost Input'!$P$7:$P$964,'Cost Input'!$B$7:$B$964,"No non-staff costs")</f>
        <v>0</v>
      </c>
      <c r="AX23" s="142"/>
      <c r="AY23" s="141"/>
      <c r="AZ23" s="98">
        <f>SUMIFS('Cost Input'!$M$7:$M$964,'Cost Input'!$P$7:$P$964,'Summary - II'!AX23,'Cost Input'!$A$7:$A$964,'Summary - II'!AW$10)</f>
        <v>0</v>
      </c>
      <c r="BA23" s="99">
        <f>SUMIFS('Cost Input'!$N$7:$N$964,'Cost Input'!$P$7:$P$964,'Summary - II'!AX23,'Cost Input'!$A$7:$A$964,'Summary - II'!AW$10)</f>
        <v>0</v>
      </c>
      <c r="BB23" s="1"/>
      <c r="BC23" s="140">
        <f>_xlfn.XLOOKUP(BD23,'Cost Input'!$P$7:$P$964,'Cost Input'!$B$7:$B$964,"No non-staff costs")</f>
        <v>0</v>
      </c>
      <c r="BD23" s="142"/>
      <c r="BE23" s="141"/>
      <c r="BF23" s="98">
        <f>SUMIFS('Cost Input'!$M$7:$M$964,'Cost Input'!$P$7:$P$964,'Summary - II'!BD23,'Cost Input'!$A$7:$A$964,'Summary - II'!BC$10)</f>
        <v>0</v>
      </c>
      <c r="BG23" s="99">
        <f>SUMIFS('Cost Input'!$N$7:$N$964,'Cost Input'!$P$7:$P$964,'Summary - II'!BD23,'Cost Input'!$A$7:$A$964,'Summary - II'!BC$10)</f>
        <v>0</v>
      </c>
    </row>
    <row r="24" spans="1:59" ht="14.25" customHeight="1">
      <c r="A24" s="140">
        <f>_xlfn.XLOOKUP(B24,'Cost Input'!$P$7:$P$964,'Cost Input'!$B$7:$B$964,"No non-staff costs")</f>
        <v>0</v>
      </c>
      <c r="B24" s="143"/>
      <c r="C24" s="143"/>
      <c r="D24" s="91">
        <f>SUMIFS('Cost Input'!$M$7:$M$964,'Cost Input'!$P$7:$P$964,'Summary - II'!B24,'Cost Input'!$A$7:$A$964,'Summary - II'!A$10)</f>
        <v>0</v>
      </c>
      <c r="E24" s="92">
        <f>SUMIFS('Cost Input'!$N$7:$N$964,'Cost Input'!$P$7:$P$964,'Summary - II'!B24,'Cost Input'!$A$7:$A$964,'Summary - II'!A$10)</f>
        <v>0</v>
      </c>
      <c r="F24" s="1"/>
      <c r="G24" s="140">
        <f>_xlfn.XLOOKUP(H24,'Cost Input'!$P$7:$P$964,'Cost Input'!$B$7:$B$964,"No non-staff costs")</f>
        <v>0</v>
      </c>
      <c r="H24" s="142"/>
      <c r="I24" s="141"/>
      <c r="J24" s="98">
        <f>SUMIFS('Cost Input'!$M$7:$M$964,'Cost Input'!$P$7:$P$964,'Summary - II'!H24,'Cost Input'!$A$7:$A$964,'Summary - II'!G$10)</f>
        <v>0</v>
      </c>
      <c r="K24" s="99">
        <f>SUMIFS('Cost Input'!$N$7:$N$964,'Cost Input'!$P$7:$P$964,'Summary - II'!H24,'Cost Input'!$A$7:$A$964,'Summary - II'!G$10)</f>
        <v>0</v>
      </c>
      <c r="L24" s="1"/>
      <c r="M24" s="140">
        <f>_xlfn.XLOOKUP(N24,'Cost Input'!$P$7:$P$964,'Cost Input'!$B$7:$B$964,"No non-staff costs")</f>
        <v>0</v>
      </c>
      <c r="N24" s="142"/>
      <c r="O24" s="141"/>
      <c r="P24" s="98">
        <f>SUMIFS('Cost Input'!$M$7:$M$964,'Cost Input'!$P$7:$P$964,'Summary - II'!N24,'Cost Input'!$A$7:$A$964,'Summary - II'!M$10)</f>
        <v>0</v>
      </c>
      <c r="Q24" s="99">
        <f>SUMIFS('Cost Input'!$N$7:$N$964,'Cost Input'!$P$7:$P$964,'Summary - II'!N24,'Cost Input'!$A$7:$A$964,'Summary - II'!M$10)</f>
        <v>0</v>
      </c>
      <c r="R24" s="1"/>
      <c r="S24" s="140">
        <f>_xlfn.XLOOKUP(T24,'Cost Input'!$P$7:$P$964,'Cost Input'!$B$7:$B$964,"No non-staff costs")</f>
        <v>0</v>
      </c>
      <c r="T24" s="142"/>
      <c r="U24" s="141"/>
      <c r="V24" s="98">
        <f>SUMIFS('Cost Input'!$M$7:$M$964,'Cost Input'!$P$7:$P$964,'Summary - II'!T24,'Cost Input'!$A$7:$A$964,'Summary - II'!S$10)</f>
        <v>0</v>
      </c>
      <c r="W24" s="99">
        <f>SUMIFS('Cost Input'!$N$7:$N$964,'Cost Input'!$P$7:$P$964,'Summary - II'!T24,'Cost Input'!$A$7:$A$964,'Summary - II'!S$10)</f>
        <v>0</v>
      </c>
      <c r="X24" s="1"/>
      <c r="Y24" s="140">
        <f>_xlfn.XLOOKUP(Z24,'Cost Input'!$P$7:$P$964,'Cost Input'!$B$7:$B$964,"No non-staff costs")</f>
        <v>0</v>
      </c>
      <c r="Z24" s="142"/>
      <c r="AA24" s="141"/>
      <c r="AB24" s="98">
        <f>SUMIFS('Cost Input'!$M$7:$M$964,'Cost Input'!$P$7:$P$964,'Summary - II'!Z24,'Cost Input'!$A$7:$A$964,'Summary - II'!Y$10)</f>
        <v>0</v>
      </c>
      <c r="AC24" s="99">
        <f>SUMIFS('Cost Input'!$N$7:$N$964,'Cost Input'!$P$7:$P$964,'Summary - II'!Z24,'Cost Input'!$A$7:$A$964,'Summary - II'!Y$10)</f>
        <v>0</v>
      </c>
      <c r="AD24" s="1"/>
      <c r="AE24" s="140">
        <f>_xlfn.XLOOKUP(AF24,'Cost Input'!$P$7:$P$964,'Cost Input'!$B$7:$B$964,"No non-staff costs")</f>
        <v>0</v>
      </c>
      <c r="AF24" s="142"/>
      <c r="AG24" s="141"/>
      <c r="AH24" s="98">
        <f>SUMIFS('Cost Input'!$M$7:$M$964,'Cost Input'!$P$7:$P$964,'Summary - II'!AF24,'Cost Input'!$A$7:$A$964,'Summary - II'!AE$10)</f>
        <v>0</v>
      </c>
      <c r="AI24" s="99">
        <f>SUMIFS('Cost Input'!$N$7:$N$964,'Cost Input'!$P$7:$P$964,'Summary - II'!AF24,'Cost Input'!$A$7:$A$964,'Summary - II'!AE$10)</f>
        <v>0</v>
      </c>
      <c r="AJ24" s="1"/>
      <c r="AK24" s="140">
        <f>_xlfn.XLOOKUP(AL24,'Cost Input'!$P$7:$P$964,'Cost Input'!$B$7:$B$964,"No non-staff costs")</f>
        <v>0</v>
      </c>
      <c r="AL24" s="142"/>
      <c r="AM24" s="141"/>
      <c r="AN24" s="98">
        <f>SUMIFS('Cost Input'!$M$7:$M$964,'Cost Input'!$P$7:$P$964,'Summary - II'!AL24,'Cost Input'!$A$7:$A$964,'Summary - II'!AK$10)</f>
        <v>0</v>
      </c>
      <c r="AO24" s="99">
        <f>SUMIFS('Cost Input'!$N$7:$N$964,'Cost Input'!$P$7:$P$964,'Summary - II'!AL24,'Cost Input'!$A$7:$A$964,'Summary - II'!AK$10)</f>
        <v>0</v>
      </c>
      <c r="AP24" s="1"/>
      <c r="AQ24" s="140">
        <f>_xlfn.XLOOKUP(AR24,'Cost Input'!$P$7:$P$964,'Cost Input'!$B$7:$B$964,"No non-staff costs")</f>
        <v>0</v>
      </c>
      <c r="AR24" s="142"/>
      <c r="AS24" s="141"/>
      <c r="AT24" s="98">
        <f>SUMIFS('Cost Input'!$M$7:$M$964,'Cost Input'!$P$7:$P$964,'Summary - II'!AR24,'Cost Input'!$A$7:$A$964,'Summary - II'!AQ$10)</f>
        <v>0</v>
      </c>
      <c r="AU24" s="99">
        <f>SUMIFS('Cost Input'!$N$7:$N$964,'Cost Input'!$P$7:$P$964,'Summary - II'!AR24,'Cost Input'!$A$7:$A$964,'Summary - II'!AQ$10)</f>
        <v>0</v>
      </c>
      <c r="AV24" s="1"/>
      <c r="AW24" s="140">
        <f>_xlfn.XLOOKUP(AX24,'Cost Input'!$P$7:$P$964,'Cost Input'!$B$7:$B$964,"No non-staff costs")</f>
        <v>0</v>
      </c>
      <c r="AX24" s="142"/>
      <c r="AY24" s="141"/>
      <c r="AZ24" s="98">
        <f>SUMIFS('Cost Input'!$M$7:$M$964,'Cost Input'!$P$7:$P$964,'Summary - II'!AX24,'Cost Input'!$A$7:$A$964,'Summary - II'!AW$10)</f>
        <v>0</v>
      </c>
      <c r="BA24" s="99">
        <f>SUMIFS('Cost Input'!$N$7:$N$964,'Cost Input'!$P$7:$P$964,'Summary - II'!AX24,'Cost Input'!$A$7:$A$964,'Summary - II'!AW$10)</f>
        <v>0</v>
      </c>
      <c r="BB24" s="1"/>
      <c r="BC24" s="140">
        <f>_xlfn.XLOOKUP(BD24,'Cost Input'!$P$7:$P$964,'Cost Input'!$B$7:$B$964,"No non-staff costs")</f>
        <v>0</v>
      </c>
      <c r="BD24" s="142"/>
      <c r="BE24" s="141"/>
      <c r="BF24" s="98">
        <f>SUMIFS('Cost Input'!$M$7:$M$964,'Cost Input'!$P$7:$P$964,'Summary - II'!BD24,'Cost Input'!$A$7:$A$964,'Summary - II'!BC$10)</f>
        <v>0</v>
      </c>
      <c r="BG24" s="99">
        <f>SUMIFS('Cost Input'!$N$7:$N$964,'Cost Input'!$P$7:$P$964,'Summary - II'!BD24,'Cost Input'!$A$7:$A$964,'Summary - II'!BC$10)</f>
        <v>0</v>
      </c>
    </row>
    <row r="25" spans="1:59" ht="14.25" customHeight="1">
      <c r="A25" s="140">
        <f>_xlfn.XLOOKUP(B25,'Cost Input'!$P$7:$P$964,'Cost Input'!$B$7:$B$964,"No non-staff costs")</f>
        <v>0</v>
      </c>
      <c r="B25" s="142"/>
      <c r="C25" s="142"/>
      <c r="D25" s="91">
        <f>SUMIFS('Cost Input'!$M$7:$M$964,'Cost Input'!$P$7:$P$964,'Summary - II'!B25,'Cost Input'!$A$7:$A$964,'Summary - II'!A$10)</f>
        <v>0</v>
      </c>
      <c r="E25" s="92">
        <f>SUMIFS('Cost Input'!$N$7:$N$964,'Cost Input'!$P$7:$P$964,'Summary - II'!B25,'Cost Input'!$A$7:$A$964,'Summary - II'!A$10)</f>
        <v>0</v>
      </c>
      <c r="F25" s="1"/>
      <c r="G25" s="140">
        <f>_xlfn.XLOOKUP(H25,'Cost Input'!$P$7:$P$964,'Cost Input'!$B$7:$B$964,"No non-staff costs")</f>
        <v>0</v>
      </c>
      <c r="H25" s="142"/>
      <c r="I25" s="141"/>
      <c r="J25" s="98">
        <f>SUMIFS('Cost Input'!$M$7:$M$964,'Cost Input'!$P$7:$P$964,'Summary - II'!H25,'Cost Input'!$A$7:$A$964,'Summary - II'!G$10)</f>
        <v>0</v>
      </c>
      <c r="K25" s="99">
        <f>SUMIFS('Cost Input'!$N$7:$N$964,'Cost Input'!$P$7:$P$964,'Summary - II'!H25,'Cost Input'!$A$7:$A$964,'Summary - II'!G$10)</f>
        <v>0</v>
      </c>
      <c r="L25" s="1"/>
      <c r="M25" s="140">
        <f>_xlfn.XLOOKUP(N25,'Cost Input'!$P$7:$P$964,'Cost Input'!$B$7:$B$964,"No non-staff costs")</f>
        <v>0</v>
      </c>
      <c r="N25" s="142"/>
      <c r="O25" s="141"/>
      <c r="P25" s="98">
        <f>SUMIFS('Cost Input'!$M$7:$M$964,'Cost Input'!$P$7:$P$964,'Summary - II'!N25,'Cost Input'!$A$7:$A$964,'Summary - II'!M$10)</f>
        <v>0</v>
      </c>
      <c r="Q25" s="99">
        <f>SUMIFS('Cost Input'!$N$7:$N$964,'Cost Input'!$P$7:$P$964,'Summary - II'!N25,'Cost Input'!$A$7:$A$964,'Summary - II'!M$10)</f>
        <v>0</v>
      </c>
      <c r="R25" s="1"/>
      <c r="S25" s="140">
        <f>_xlfn.XLOOKUP(T25,'Cost Input'!$P$7:$P$964,'Cost Input'!$B$7:$B$964,"No non-staff costs")</f>
        <v>0</v>
      </c>
      <c r="T25" s="142"/>
      <c r="U25" s="141"/>
      <c r="V25" s="98">
        <f>SUMIFS('Cost Input'!$M$7:$M$964,'Cost Input'!$P$7:$P$964,'Summary - II'!T25,'Cost Input'!$A$7:$A$964,'Summary - II'!S$10)</f>
        <v>0</v>
      </c>
      <c r="W25" s="99">
        <f>SUMIFS('Cost Input'!$N$7:$N$964,'Cost Input'!$P$7:$P$964,'Summary - II'!T25,'Cost Input'!$A$7:$A$964,'Summary - II'!S$10)</f>
        <v>0</v>
      </c>
      <c r="X25" s="1"/>
      <c r="Y25" s="140">
        <f>_xlfn.XLOOKUP(Z25,'Cost Input'!$P$7:$P$964,'Cost Input'!$B$7:$B$964,"No non-staff costs")</f>
        <v>0</v>
      </c>
      <c r="Z25" s="142"/>
      <c r="AA25" s="141"/>
      <c r="AB25" s="98">
        <f>SUMIFS('Cost Input'!$M$7:$M$964,'Cost Input'!$P$7:$P$964,'Summary - II'!Z25,'Cost Input'!$A$7:$A$964,'Summary - II'!Y$10)</f>
        <v>0</v>
      </c>
      <c r="AC25" s="99">
        <f>SUMIFS('Cost Input'!$N$7:$N$964,'Cost Input'!$P$7:$P$964,'Summary - II'!Z25,'Cost Input'!$A$7:$A$964,'Summary - II'!Y$10)</f>
        <v>0</v>
      </c>
      <c r="AD25" s="1"/>
      <c r="AE25" s="140">
        <f>_xlfn.XLOOKUP(AF25,'Cost Input'!$P$7:$P$964,'Cost Input'!$B$7:$B$964,"No non-staff costs")</f>
        <v>0</v>
      </c>
      <c r="AF25" s="142"/>
      <c r="AG25" s="141"/>
      <c r="AH25" s="98">
        <f>SUMIFS('Cost Input'!$M$7:$M$964,'Cost Input'!$P$7:$P$964,'Summary - II'!AF25,'Cost Input'!$A$7:$A$964,'Summary - II'!AE$10)</f>
        <v>0</v>
      </c>
      <c r="AI25" s="99">
        <f>SUMIFS('Cost Input'!$N$7:$N$964,'Cost Input'!$P$7:$P$964,'Summary - II'!AF25,'Cost Input'!$A$7:$A$964,'Summary - II'!AE$10)</f>
        <v>0</v>
      </c>
      <c r="AJ25" s="1"/>
      <c r="AK25" s="140">
        <f>_xlfn.XLOOKUP(AL25,'Cost Input'!$P$7:$P$964,'Cost Input'!$B$7:$B$964,"No non-staff costs")</f>
        <v>0</v>
      </c>
      <c r="AL25" s="142"/>
      <c r="AM25" s="141"/>
      <c r="AN25" s="98">
        <f>SUMIFS('Cost Input'!$M$7:$M$964,'Cost Input'!$P$7:$P$964,'Summary - II'!AL25,'Cost Input'!$A$7:$A$964,'Summary - II'!AK$10)</f>
        <v>0</v>
      </c>
      <c r="AO25" s="99">
        <f>SUMIFS('Cost Input'!$N$7:$N$964,'Cost Input'!$P$7:$P$964,'Summary - II'!AL25,'Cost Input'!$A$7:$A$964,'Summary - II'!AK$10)</f>
        <v>0</v>
      </c>
      <c r="AP25" s="1"/>
      <c r="AQ25" s="140">
        <f>_xlfn.XLOOKUP(AR25,'Cost Input'!$P$7:$P$964,'Cost Input'!$B$7:$B$964,"No non-staff costs")</f>
        <v>0</v>
      </c>
      <c r="AR25" s="142"/>
      <c r="AS25" s="141"/>
      <c r="AT25" s="98">
        <f>SUMIFS('Cost Input'!$M$7:$M$964,'Cost Input'!$P$7:$P$964,'Summary - II'!AR25,'Cost Input'!$A$7:$A$964,'Summary - II'!AQ$10)</f>
        <v>0</v>
      </c>
      <c r="AU25" s="99">
        <f>SUMIFS('Cost Input'!$N$7:$N$964,'Cost Input'!$P$7:$P$964,'Summary - II'!AR25,'Cost Input'!$A$7:$A$964,'Summary - II'!AQ$10)</f>
        <v>0</v>
      </c>
      <c r="AV25" s="1"/>
      <c r="AW25" s="140">
        <f>_xlfn.XLOOKUP(AX25,'Cost Input'!$P$7:$P$964,'Cost Input'!$B$7:$B$964,"No non-staff costs")</f>
        <v>0</v>
      </c>
      <c r="AX25" s="142"/>
      <c r="AY25" s="141"/>
      <c r="AZ25" s="98">
        <f>SUMIFS('Cost Input'!$M$7:$M$964,'Cost Input'!$P$7:$P$964,'Summary - II'!AX25,'Cost Input'!$A$7:$A$964,'Summary - II'!AW$10)</f>
        <v>0</v>
      </c>
      <c r="BA25" s="99">
        <f>SUMIFS('Cost Input'!$N$7:$N$964,'Cost Input'!$P$7:$P$964,'Summary - II'!AX25,'Cost Input'!$A$7:$A$964,'Summary - II'!AW$10)</f>
        <v>0</v>
      </c>
      <c r="BB25" s="1"/>
      <c r="BC25" s="140">
        <f>_xlfn.XLOOKUP(BD25,'Cost Input'!$P$7:$P$964,'Cost Input'!$B$7:$B$964,"No non-staff costs")</f>
        <v>0</v>
      </c>
      <c r="BD25" s="142"/>
      <c r="BE25" s="141"/>
      <c r="BF25" s="98">
        <f>SUMIFS('Cost Input'!$M$7:$M$964,'Cost Input'!$P$7:$P$964,'Summary - II'!BD25,'Cost Input'!$A$7:$A$964,'Summary - II'!BC$10)</f>
        <v>0</v>
      </c>
      <c r="BG25" s="99">
        <f>SUMIFS('Cost Input'!$N$7:$N$964,'Cost Input'!$P$7:$P$964,'Summary - II'!BD25,'Cost Input'!$A$7:$A$964,'Summary - II'!BC$10)</f>
        <v>0</v>
      </c>
    </row>
    <row r="26" spans="1:59" ht="14.25" customHeight="1">
      <c r="A26" s="140">
        <f>_xlfn.XLOOKUP(B26,'Cost Input'!$P$7:$P$964,'Cost Input'!$B$7:$B$964,"No non-staff costs")</f>
        <v>0</v>
      </c>
      <c r="B26" s="142"/>
      <c r="C26" s="142"/>
      <c r="D26" s="91">
        <f>SUMIFS('Cost Input'!$M$7:$M$964,'Cost Input'!$P$7:$P$964,'Summary - II'!B26,'Cost Input'!$A$7:$A$964,'Summary - II'!A$10)</f>
        <v>0</v>
      </c>
      <c r="E26" s="92">
        <f>SUMIFS('Cost Input'!$N$7:$N$964,'Cost Input'!$P$7:$P$964,'Summary - II'!B26,'Cost Input'!$A$7:$A$964,'Summary - II'!A$10)</f>
        <v>0</v>
      </c>
      <c r="F26" s="1"/>
      <c r="G26" s="140">
        <f>_xlfn.XLOOKUP(H26,'Cost Input'!$P$7:$P$964,'Cost Input'!$B$7:$B$964,"No non-staff costs")</f>
        <v>0</v>
      </c>
      <c r="H26" s="142"/>
      <c r="I26" s="141"/>
      <c r="J26" s="98">
        <f>SUMIFS('Cost Input'!$M$7:$M$964,'Cost Input'!$P$7:$P$964,'Summary - II'!H26,'Cost Input'!$A$7:$A$964,'Summary - II'!G$10)</f>
        <v>0</v>
      </c>
      <c r="K26" s="99">
        <f>SUMIFS('Cost Input'!$N$7:$N$964,'Cost Input'!$P$7:$P$964,'Summary - II'!H26,'Cost Input'!$A$7:$A$964,'Summary - II'!G$10)</f>
        <v>0</v>
      </c>
      <c r="L26" s="1"/>
      <c r="M26" s="140">
        <f>_xlfn.XLOOKUP(N26,'Cost Input'!$P$7:$P$964,'Cost Input'!$B$7:$B$964,"No non-staff costs")</f>
        <v>0</v>
      </c>
      <c r="N26" s="142"/>
      <c r="O26" s="141"/>
      <c r="P26" s="98">
        <f>SUMIFS('Cost Input'!$M$7:$M$964,'Cost Input'!$P$7:$P$964,'Summary - II'!N26,'Cost Input'!$A$7:$A$964,'Summary - II'!M$10)</f>
        <v>0</v>
      </c>
      <c r="Q26" s="99">
        <f>SUMIFS('Cost Input'!$N$7:$N$964,'Cost Input'!$P$7:$P$964,'Summary - II'!N26,'Cost Input'!$A$7:$A$964,'Summary - II'!M$10)</f>
        <v>0</v>
      </c>
      <c r="R26" s="1"/>
      <c r="S26" s="140">
        <f>_xlfn.XLOOKUP(T26,'Cost Input'!$P$7:$P$964,'Cost Input'!$B$7:$B$964,"No non-staff costs")</f>
        <v>0</v>
      </c>
      <c r="T26" s="142"/>
      <c r="U26" s="141"/>
      <c r="V26" s="98">
        <f>SUMIFS('Cost Input'!$M$7:$M$964,'Cost Input'!$P$7:$P$964,'Summary - II'!T26,'Cost Input'!$A$7:$A$964,'Summary - II'!S$10)</f>
        <v>0</v>
      </c>
      <c r="W26" s="99">
        <f>SUMIFS('Cost Input'!$N$7:$N$964,'Cost Input'!$P$7:$P$964,'Summary - II'!T26,'Cost Input'!$A$7:$A$964,'Summary - II'!S$10)</f>
        <v>0</v>
      </c>
      <c r="X26" s="1"/>
      <c r="Y26" s="140">
        <f>_xlfn.XLOOKUP(Z26,'Cost Input'!$P$7:$P$964,'Cost Input'!$B$7:$B$964,"No non-staff costs")</f>
        <v>0</v>
      </c>
      <c r="Z26" s="142"/>
      <c r="AA26" s="141"/>
      <c r="AB26" s="98">
        <f>SUMIFS('Cost Input'!$M$7:$M$964,'Cost Input'!$P$7:$P$964,'Summary - II'!Z26,'Cost Input'!$A$7:$A$964,'Summary - II'!Y$10)</f>
        <v>0</v>
      </c>
      <c r="AC26" s="99">
        <f>SUMIFS('Cost Input'!$N$7:$N$964,'Cost Input'!$P$7:$P$964,'Summary - II'!Z26,'Cost Input'!$A$7:$A$964,'Summary - II'!Y$10)</f>
        <v>0</v>
      </c>
      <c r="AD26" s="1"/>
      <c r="AE26" s="140">
        <f>_xlfn.XLOOKUP(AF26,'Cost Input'!$P$7:$P$964,'Cost Input'!$B$7:$B$964,"No non-staff costs")</f>
        <v>0</v>
      </c>
      <c r="AF26" s="142"/>
      <c r="AG26" s="141"/>
      <c r="AH26" s="98">
        <f>SUMIFS('Cost Input'!$M$7:$M$964,'Cost Input'!$P$7:$P$964,'Summary - II'!AF26,'Cost Input'!$A$7:$A$964,'Summary - II'!AE$10)</f>
        <v>0</v>
      </c>
      <c r="AI26" s="99">
        <f>SUMIFS('Cost Input'!$N$7:$N$964,'Cost Input'!$P$7:$P$964,'Summary - II'!AF26,'Cost Input'!$A$7:$A$964,'Summary - II'!AE$10)</f>
        <v>0</v>
      </c>
      <c r="AJ26" s="1"/>
      <c r="AK26" s="140">
        <f>_xlfn.XLOOKUP(AL26,'Cost Input'!$P$7:$P$964,'Cost Input'!$B$7:$B$964,"No non-staff costs")</f>
        <v>0</v>
      </c>
      <c r="AL26" s="142"/>
      <c r="AM26" s="141"/>
      <c r="AN26" s="98">
        <f>SUMIFS('Cost Input'!$M$7:$M$964,'Cost Input'!$P$7:$P$964,'Summary - II'!AL26,'Cost Input'!$A$7:$A$964,'Summary - II'!AK$10)</f>
        <v>0</v>
      </c>
      <c r="AO26" s="99">
        <f>SUMIFS('Cost Input'!$N$7:$N$964,'Cost Input'!$P$7:$P$964,'Summary - II'!AL26,'Cost Input'!$A$7:$A$964,'Summary - II'!AK$10)</f>
        <v>0</v>
      </c>
      <c r="AP26" s="1"/>
      <c r="AQ26" s="140">
        <f>_xlfn.XLOOKUP(AR26,'Cost Input'!$P$7:$P$964,'Cost Input'!$B$7:$B$964,"No non-staff costs")</f>
        <v>0</v>
      </c>
      <c r="AR26" s="142"/>
      <c r="AS26" s="141"/>
      <c r="AT26" s="98">
        <f>SUMIFS('Cost Input'!$M$7:$M$964,'Cost Input'!$P$7:$P$964,'Summary - II'!AR26,'Cost Input'!$A$7:$A$964,'Summary - II'!AQ$10)</f>
        <v>0</v>
      </c>
      <c r="AU26" s="99">
        <f>SUMIFS('Cost Input'!$N$7:$N$964,'Cost Input'!$P$7:$P$964,'Summary - II'!AR26,'Cost Input'!$A$7:$A$964,'Summary - II'!AQ$10)</f>
        <v>0</v>
      </c>
      <c r="AV26" s="1"/>
      <c r="AW26" s="140">
        <f>_xlfn.XLOOKUP(AX26,'Cost Input'!$P$7:$P$964,'Cost Input'!$B$7:$B$964,"No non-staff costs")</f>
        <v>0</v>
      </c>
      <c r="AX26" s="142"/>
      <c r="AY26" s="141"/>
      <c r="AZ26" s="98">
        <f>SUMIFS('Cost Input'!$M$7:$M$964,'Cost Input'!$P$7:$P$964,'Summary - II'!AX26,'Cost Input'!$A$7:$A$964,'Summary - II'!AW$10)</f>
        <v>0</v>
      </c>
      <c r="BA26" s="99">
        <f>SUMIFS('Cost Input'!$N$7:$N$964,'Cost Input'!$P$7:$P$964,'Summary - II'!AX26,'Cost Input'!$A$7:$A$964,'Summary - II'!AW$10)</f>
        <v>0</v>
      </c>
      <c r="BB26" s="1"/>
      <c r="BC26" s="140">
        <f>_xlfn.XLOOKUP(BD26,'Cost Input'!$P$7:$P$964,'Cost Input'!$B$7:$B$964,"No non-staff costs")</f>
        <v>0</v>
      </c>
      <c r="BD26" s="142"/>
      <c r="BE26" s="141"/>
      <c r="BF26" s="98">
        <f>SUMIFS('Cost Input'!$M$7:$M$964,'Cost Input'!$P$7:$P$964,'Summary - II'!BD26,'Cost Input'!$A$7:$A$964,'Summary - II'!BC$10)</f>
        <v>0</v>
      </c>
      <c r="BG26" s="99">
        <f>SUMIFS('Cost Input'!$N$7:$N$964,'Cost Input'!$P$7:$P$964,'Summary - II'!BD26,'Cost Input'!$A$7:$A$964,'Summary - II'!BC$10)</f>
        <v>0</v>
      </c>
    </row>
    <row r="27" spans="1:59" ht="14.25" customHeight="1">
      <c r="A27" s="140">
        <f>_xlfn.XLOOKUP(B27,'Cost Input'!$P$7:$P$964,'Cost Input'!$B$7:$B$964,"No non-staff costs")</f>
        <v>0</v>
      </c>
      <c r="B27" s="142"/>
      <c r="C27" s="142"/>
      <c r="D27" s="91">
        <f>SUMIFS('Cost Input'!$M$7:$M$964,'Cost Input'!$P$7:$P$964,'Summary - II'!B27,'Cost Input'!$A$7:$A$964,'Summary - II'!A$10)</f>
        <v>0</v>
      </c>
      <c r="E27" s="92">
        <f>SUMIFS('Cost Input'!$N$7:$N$964,'Cost Input'!$P$7:$P$964,'Summary - II'!B27,'Cost Input'!$A$7:$A$964,'Summary - II'!A$10)</f>
        <v>0</v>
      </c>
      <c r="F27" s="1"/>
      <c r="G27" s="140">
        <f>_xlfn.XLOOKUP(H27,'Cost Input'!$P$7:$P$964,'Cost Input'!$B$7:$B$964,"No non-staff costs")</f>
        <v>0</v>
      </c>
      <c r="H27" s="142"/>
      <c r="I27" s="141"/>
      <c r="J27" s="98">
        <f>SUMIFS('Cost Input'!$M$7:$M$964,'Cost Input'!$P$7:$P$964,'Summary - II'!H27,'Cost Input'!$A$7:$A$964,'Summary - II'!G$10)</f>
        <v>0</v>
      </c>
      <c r="K27" s="99">
        <f>SUMIFS('Cost Input'!$N$7:$N$964,'Cost Input'!$P$7:$P$964,'Summary - II'!H27,'Cost Input'!$A$7:$A$964,'Summary - II'!G$10)</f>
        <v>0</v>
      </c>
      <c r="L27" s="1"/>
      <c r="M27" s="140">
        <f>_xlfn.XLOOKUP(N27,'Cost Input'!$P$7:$P$964,'Cost Input'!$B$7:$B$964,"No non-staff costs")</f>
        <v>0</v>
      </c>
      <c r="N27" s="142"/>
      <c r="O27" s="141"/>
      <c r="P27" s="98">
        <f>SUMIFS('Cost Input'!$M$7:$M$964,'Cost Input'!$P$7:$P$964,'Summary - II'!N27,'Cost Input'!$A$7:$A$964,'Summary - II'!M$10)</f>
        <v>0</v>
      </c>
      <c r="Q27" s="99">
        <f>SUMIFS('Cost Input'!$N$7:$N$964,'Cost Input'!$P$7:$P$964,'Summary - II'!N27,'Cost Input'!$A$7:$A$964,'Summary - II'!M$10)</f>
        <v>0</v>
      </c>
      <c r="R27" s="1"/>
      <c r="S27" s="140">
        <f>_xlfn.XLOOKUP(T27,'Cost Input'!$P$7:$P$964,'Cost Input'!$B$7:$B$964,"No non-staff costs")</f>
        <v>0</v>
      </c>
      <c r="T27" s="142"/>
      <c r="U27" s="141"/>
      <c r="V27" s="98">
        <f>SUMIFS('Cost Input'!$M$7:$M$964,'Cost Input'!$P$7:$P$964,'Summary - II'!T27,'Cost Input'!$A$7:$A$964,'Summary - II'!S$10)</f>
        <v>0</v>
      </c>
      <c r="W27" s="99">
        <f>SUMIFS('Cost Input'!$N$7:$N$964,'Cost Input'!$P$7:$P$964,'Summary - II'!T27,'Cost Input'!$A$7:$A$964,'Summary - II'!S$10)</f>
        <v>0</v>
      </c>
      <c r="X27" s="1"/>
      <c r="Y27" s="140">
        <f>_xlfn.XLOOKUP(Z27,'Cost Input'!$P$7:$P$964,'Cost Input'!$B$7:$B$964,"No non-staff costs")</f>
        <v>0</v>
      </c>
      <c r="Z27" s="142"/>
      <c r="AA27" s="141"/>
      <c r="AB27" s="98">
        <f>SUMIFS('Cost Input'!$M$7:$M$964,'Cost Input'!$P$7:$P$964,'Summary - II'!Z27,'Cost Input'!$A$7:$A$964,'Summary - II'!Y$10)</f>
        <v>0</v>
      </c>
      <c r="AC27" s="99">
        <f>SUMIFS('Cost Input'!$N$7:$N$964,'Cost Input'!$P$7:$P$964,'Summary - II'!Z27,'Cost Input'!$A$7:$A$964,'Summary - II'!Y$10)</f>
        <v>0</v>
      </c>
      <c r="AD27" s="1"/>
      <c r="AE27" s="140">
        <f>_xlfn.XLOOKUP(AF27,'Cost Input'!$P$7:$P$964,'Cost Input'!$B$7:$B$964,"No non-staff costs")</f>
        <v>0</v>
      </c>
      <c r="AF27" s="142"/>
      <c r="AG27" s="141"/>
      <c r="AH27" s="98">
        <f>SUMIFS('Cost Input'!$M$7:$M$964,'Cost Input'!$P$7:$P$964,'Summary - II'!AF27,'Cost Input'!$A$7:$A$964,'Summary - II'!AE$10)</f>
        <v>0</v>
      </c>
      <c r="AI27" s="99">
        <f>SUMIFS('Cost Input'!$N$7:$N$964,'Cost Input'!$P$7:$P$964,'Summary - II'!AF27,'Cost Input'!$A$7:$A$964,'Summary - II'!AE$10)</f>
        <v>0</v>
      </c>
      <c r="AJ27" s="1"/>
      <c r="AK27" s="140">
        <f>_xlfn.XLOOKUP(AL27,'Cost Input'!$P$7:$P$964,'Cost Input'!$B$7:$B$964,"No non-staff costs")</f>
        <v>0</v>
      </c>
      <c r="AL27" s="142"/>
      <c r="AM27" s="141"/>
      <c r="AN27" s="98">
        <f>SUMIFS('Cost Input'!$M$7:$M$964,'Cost Input'!$P$7:$P$964,'Summary - II'!AL27,'Cost Input'!$A$7:$A$964,'Summary - II'!AK$10)</f>
        <v>0</v>
      </c>
      <c r="AO27" s="99">
        <f>SUMIFS('Cost Input'!$N$7:$N$964,'Cost Input'!$P$7:$P$964,'Summary - II'!AL27,'Cost Input'!$A$7:$A$964,'Summary - II'!AK$10)</f>
        <v>0</v>
      </c>
      <c r="AP27" s="1"/>
      <c r="AQ27" s="140">
        <f>_xlfn.XLOOKUP(AR27,'Cost Input'!$P$7:$P$964,'Cost Input'!$B$7:$B$964,"No non-staff costs")</f>
        <v>0</v>
      </c>
      <c r="AR27" s="142"/>
      <c r="AS27" s="141"/>
      <c r="AT27" s="98">
        <f>SUMIFS('Cost Input'!$M$7:$M$964,'Cost Input'!$P$7:$P$964,'Summary - II'!AR27,'Cost Input'!$A$7:$A$964,'Summary - II'!AQ$10)</f>
        <v>0</v>
      </c>
      <c r="AU27" s="99">
        <f>SUMIFS('Cost Input'!$N$7:$N$964,'Cost Input'!$P$7:$P$964,'Summary - II'!AR27,'Cost Input'!$A$7:$A$964,'Summary - II'!AQ$10)</f>
        <v>0</v>
      </c>
      <c r="AV27" s="1"/>
      <c r="AW27" s="140">
        <f>_xlfn.XLOOKUP(AX27,'Cost Input'!$P$7:$P$964,'Cost Input'!$B$7:$B$964,"No non-staff costs")</f>
        <v>0</v>
      </c>
      <c r="AX27" s="142"/>
      <c r="AY27" s="141"/>
      <c r="AZ27" s="98">
        <f>SUMIFS('Cost Input'!$M$7:$M$964,'Cost Input'!$P$7:$P$964,'Summary - II'!AX27,'Cost Input'!$A$7:$A$964,'Summary - II'!AW$10)</f>
        <v>0</v>
      </c>
      <c r="BA27" s="99">
        <f>SUMIFS('Cost Input'!$N$7:$N$964,'Cost Input'!$P$7:$P$964,'Summary - II'!AX27,'Cost Input'!$A$7:$A$964,'Summary - II'!AW$10)</f>
        <v>0</v>
      </c>
      <c r="BB27" s="1"/>
      <c r="BC27" s="140">
        <f>_xlfn.XLOOKUP(BD27,'Cost Input'!$P$7:$P$964,'Cost Input'!$B$7:$B$964,"No non-staff costs")</f>
        <v>0</v>
      </c>
      <c r="BD27" s="142"/>
      <c r="BE27" s="141"/>
      <c r="BF27" s="98">
        <f>SUMIFS('Cost Input'!$M$7:$M$964,'Cost Input'!$P$7:$P$964,'Summary - II'!BD27,'Cost Input'!$A$7:$A$964,'Summary - II'!BC$10)</f>
        <v>0</v>
      </c>
      <c r="BG27" s="99">
        <f>SUMIFS('Cost Input'!$N$7:$N$964,'Cost Input'!$P$7:$P$964,'Summary - II'!BD27,'Cost Input'!$A$7:$A$964,'Summary - II'!BC$10)</f>
        <v>0</v>
      </c>
    </row>
    <row r="28" spans="1:59" ht="14.25" customHeight="1">
      <c r="A28" s="140">
        <f>_xlfn.XLOOKUP(B28,'Cost Input'!$P$7:$P$964,'Cost Input'!$B$7:$B$964,"No non-staff costs")</f>
        <v>0</v>
      </c>
      <c r="B28" s="142"/>
      <c r="C28" s="142"/>
      <c r="D28" s="91">
        <f>SUMIFS('Cost Input'!$M$7:$M$964,'Cost Input'!$P$7:$P$964,'Summary - II'!B28,'Cost Input'!$A$7:$A$964,'Summary - II'!A$10)</f>
        <v>0</v>
      </c>
      <c r="E28" s="92">
        <f>SUMIFS('Cost Input'!$N$7:$N$964,'Cost Input'!$P$7:$P$964,'Summary - II'!B28,'Cost Input'!$A$7:$A$964,'Summary - II'!A$10)</f>
        <v>0</v>
      </c>
      <c r="F28" s="1"/>
      <c r="G28" s="140">
        <f>_xlfn.XLOOKUP(H28,'Cost Input'!$P$7:$P$964,'Cost Input'!$B$7:$B$964,"No non-staff costs")</f>
        <v>0</v>
      </c>
      <c r="H28" s="142"/>
      <c r="I28" s="141"/>
      <c r="J28" s="98">
        <f>SUMIFS('Cost Input'!$M$7:$M$964,'Cost Input'!$P$7:$P$964,'Summary - II'!H28,'Cost Input'!$A$7:$A$964,'Summary - II'!G$10)</f>
        <v>0</v>
      </c>
      <c r="K28" s="99">
        <f>SUMIFS('Cost Input'!$N$7:$N$964,'Cost Input'!$P$7:$P$964,'Summary - II'!H28,'Cost Input'!$A$7:$A$964,'Summary - II'!G$10)</f>
        <v>0</v>
      </c>
      <c r="L28" s="1"/>
      <c r="M28" s="140">
        <f>_xlfn.XLOOKUP(N28,'Cost Input'!$P$7:$P$964,'Cost Input'!$B$7:$B$964,"No non-staff costs")</f>
        <v>0</v>
      </c>
      <c r="N28" s="142"/>
      <c r="O28" s="141"/>
      <c r="P28" s="98">
        <f>SUMIFS('Cost Input'!$M$7:$M$964,'Cost Input'!$P$7:$P$964,'Summary - II'!N28,'Cost Input'!$A$7:$A$964,'Summary - II'!M$10)</f>
        <v>0</v>
      </c>
      <c r="Q28" s="99">
        <f>SUMIFS('Cost Input'!$N$7:$N$964,'Cost Input'!$P$7:$P$964,'Summary - II'!N28,'Cost Input'!$A$7:$A$964,'Summary - II'!M$10)</f>
        <v>0</v>
      </c>
      <c r="R28" s="1"/>
      <c r="S28" s="140">
        <f>_xlfn.XLOOKUP(T28,'Cost Input'!$P$7:$P$964,'Cost Input'!$B$7:$B$964,"No non-staff costs")</f>
        <v>0</v>
      </c>
      <c r="T28" s="142"/>
      <c r="U28" s="141"/>
      <c r="V28" s="98">
        <f>SUMIFS('Cost Input'!$M$7:$M$964,'Cost Input'!$P$7:$P$964,'Summary - II'!T28,'Cost Input'!$A$7:$A$964,'Summary - II'!S$10)</f>
        <v>0</v>
      </c>
      <c r="W28" s="99">
        <f>SUMIFS('Cost Input'!$N$7:$N$964,'Cost Input'!$P$7:$P$964,'Summary - II'!T28,'Cost Input'!$A$7:$A$964,'Summary - II'!S$10)</f>
        <v>0</v>
      </c>
      <c r="X28" s="1"/>
      <c r="Y28" s="140">
        <f>_xlfn.XLOOKUP(Z28,'Cost Input'!$P$7:$P$964,'Cost Input'!$B$7:$B$964,"No non-staff costs")</f>
        <v>0</v>
      </c>
      <c r="Z28" s="142"/>
      <c r="AA28" s="141"/>
      <c r="AB28" s="98">
        <f>SUMIFS('Cost Input'!$M$7:$M$964,'Cost Input'!$P$7:$P$964,'Summary - II'!Z28,'Cost Input'!$A$7:$A$964,'Summary - II'!Y$10)</f>
        <v>0</v>
      </c>
      <c r="AC28" s="99">
        <f>SUMIFS('Cost Input'!$N$7:$N$964,'Cost Input'!$P$7:$P$964,'Summary - II'!Z28,'Cost Input'!$A$7:$A$964,'Summary - II'!Y$10)</f>
        <v>0</v>
      </c>
      <c r="AD28" s="1"/>
      <c r="AE28" s="140">
        <f>_xlfn.XLOOKUP(AF28,'Cost Input'!$P$7:$P$964,'Cost Input'!$B$7:$B$964,"No non-staff costs")</f>
        <v>0</v>
      </c>
      <c r="AF28" s="142"/>
      <c r="AG28" s="141"/>
      <c r="AH28" s="98">
        <f>SUMIFS('Cost Input'!$M$7:$M$964,'Cost Input'!$P$7:$P$964,'Summary - II'!AF28,'Cost Input'!$A$7:$A$964,'Summary - II'!AE$10)</f>
        <v>0</v>
      </c>
      <c r="AI28" s="99">
        <f>SUMIFS('Cost Input'!$N$7:$N$964,'Cost Input'!$P$7:$P$964,'Summary - II'!AF28,'Cost Input'!$A$7:$A$964,'Summary - II'!AE$10)</f>
        <v>0</v>
      </c>
      <c r="AJ28" s="1"/>
      <c r="AK28" s="140">
        <f>_xlfn.XLOOKUP(AL28,'Cost Input'!$P$7:$P$964,'Cost Input'!$B$7:$B$964,"No non-staff costs")</f>
        <v>0</v>
      </c>
      <c r="AL28" s="142"/>
      <c r="AM28" s="141"/>
      <c r="AN28" s="98">
        <f>SUMIFS('Cost Input'!$M$7:$M$964,'Cost Input'!$P$7:$P$964,'Summary - II'!AL28,'Cost Input'!$A$7:$A$964,'Summary - II'!AK$10)</f>
        <v>0</v>
      </c>
      <c r="AO28" s="99">
        <f>SUMIFS('Cost Input'!$N$7:$N$964,'Cost Input'!$P$7:$P$964,'Summary - II'!AL28,'Cost Input'!$A$7:$A$964,'Summary - II'!AK$10)</f>
        <v>0</v>
      </c>
      <c r="AP28" s="1"/>
      <c r="AQ28" s="140">
        <f>_xlfn.XLOOKUP(AR28,'Cost Input'!$P$7:$P$964,'Cost Input'!$B$7:$B$964,"No non-staff costs")</f>
        <v>0</v>
      </c>
      <c r="AR28" s="142"/>
      <c r="AS28" s="141"/>
      <c r="AT28" s="98">
        <f>SUMIFS('Cost Input'!$M$7:$M$964,'Cost Input'!$P$7:$P$964,'Summary - II'!AR28,'Cost Input'!$A$7:$A$964,'Summary - II'!AQ$10)</f>
        <v>0</v>
      </c>
      <c r="AU28" s="99">
        <f>SUMIFS('Cost Input'!$N$7:$N$964,'Cost Input'!$P$7:$P$964,'Summary - II'!AR28,'Cost Input'!$A$7:$A$964,'Summary - II'!AQ$10)</f>
        <v>0</v>
      </c>
      <c r="AV28" s="1"/>
      <c r="AW28" s="140">
        <f>_xlfn.XLOOKUP(AX28,'Cost Input'!$P$7:$P$964,'Cost Input'!$B$7:$B$964,"No non-staff costs")</f>
        <v>0</v>
      </c>
      <c r="AX28" s="142"/>
      <c r="AY28" s="141"/>
      <c r="AZ28" s="98">
        <f>SUMIFS('Cost Input'!$M$7:$M$964,'Cost Input'!$P$7:$P$964,'Summary - II'!AX28,'Cost Input'!$A$7:$A$964,'Summary - II'!AW$10)</f>
        <v>0</v>
      </c>
      <c r="BA28" s="99">
        <f>SUMIFS('Cost Input'!$N$7:$N$964,'Cost Input'!$P$7:$P$964,'Summary - II'!AX28,'Cost Input'!$A$7:$A$964,'Summary - II'!AW$10)</f>
        <v>0</v>
      </c>
      <c r="BB28" s="1"/>
      <c r="BC28" s="140">
        <f>_xlfn.XLOOKUP(BD28,'Cost Input'!$P$7:$P$964,'Cost Input'!$B$7:$B$964,"No non-staff costs")</f>
        <v>0</v>
      </c>
      <c r="BD28" s="142"/>
      <c r="BE28" s="141"/>
      <c r="BF28" s="98">
        <f>SUMIFS('Cost Input'!$M$7:$M$964,'Cost Input'!$P$7:$P$964,'Summary - II'!BD28,'Cost Input'!$A$7:$A$964,'Summary - II'!BC$10)</f>
        <v>0</v>
      </c>
      <c r="BG28" s="99">
        <f>SUMIFS('Cost Input'!$N$7:$N$964,'Cost Input'!$P$7:$P$964,'Summary - II'!BD28,'Cost Input'!$A$7:$A$964,'Summary - II'!BC$10)</f>
        <v>0</v>
      </c>
    </row>
    <row r="29" spans="1:59" ht="14.25" customHeight="1">
      <c r="A29" s="140">
        <f>_xlfn.XLOOKUP(B29,'Cost Input'!$P$7:$P$964,'Cost Input'!$B$7:$B$964,"No non-staff costs")</f>
        <v>0</v>
      </c>
      <c r="B29" s="142"/>
      <c r="C29" s="142"/>
      <c r="D29" s="91">
        <f>SUMIFS('Cost Input'!$M$7:$M$964,'Cost Input'!$P$7:$P$964,'Summary - II'!B29,'Cost Input'!$A$7:$A$964,'Summary - II'!A$10)</f>
        <v>0</v>
      </c>
      <c r="E29" s="92">
        <f>SUMIFS('Cost Input'!$N$7:$N$964,'Cost Input'!$P$7:$P$964,'Summary - II'!B29,'Cost Input'!$A$7:$A$964,'Summary - II'!A$10)</f>
        <v>0</v>
      </c>
      <c r="F29" s="1"/>
      <c r="G29" s="140">
        <f>_xlfn.XLOOKUP(H29,'Cost Input'!$P$7:$P$964,'Cost Input'!$B$7:$B$964,"No non-staff costs")</f>
        <v>0</v>
      </c>
      <c r="H29" s="142"/>
      <c r="I29" s="141"/>
      <c r="J29" s="98">
        <f>SUMIFS('Cost Input'!$M$7:$M$964,'Cost Input'!$P$7:$P$964,'Summary - II'!H29,'Cost Input'!$A$7:$A$964,'Summary - II'!G$10)</f>
        <v>0</v>
      </c>
      <c r="K29" s="99">
        <f>SUMIFS('Cost Input'!$N$7:$N$964,'Cost Input'!$P$7:$P$964,'Summary - II'!H29,'Cost Input'!$A$7:$A$964,'Summary - II'!G$10)</f>
        <v>0</v>
      </c>
      <c r="L29" s="1"/>
      <c r="M29" s="140">
        <f>_xlfn.XLOOKUP(N29,'Cost Input'!$P$7:$P$964,'Cost Input'!$B$7:$B$964,"No non-staff costs")</f>
        <v>0</v>
      </c>
      <c r="N29" s="142"/>
      <c r="O29" s="141"/>
      <c r="P29" s="98">
        <f>SUMIFS('Cost Input'!$M$7:$M$964,'Cost Input'!$P$7:$P$964,'Summary - II'!N29,'Cost Input'!$A$7:$A$964,'Summary - II'!M$10)</f>
        <v>0</v>
      </c>
      <c r="Q29" s="99">
        <f>SUMIFS('Cost Input'!$N$7:$N$964,'Cost Input'!$P$7:$P$964,'Summary - II'!N29,'Cost Input'!$A$7:$A$964,'Summary - II'!M$10)</f>
        <v>0</v>
      </c>
      <c r="R29" s="1"/>
      <c r="S29" s="140">
        <f>_xlfn.XLOOKUP(T29,'Cost Input'!$P$7:$P$964,'Cost Input'!$B$7:$B$964,"No non-staff costs")</f>
        <v>0</v>
      </c>
      <c r="T29" s="142"/>
      <c r="U29" s="141"/>
      <c r="V29" s="98">
        <f>SUMIFS('Cost Input'!$M$7:$M$964,'Cost Input'!$P$7:$P$964,'Summary - II'!T29,'Cost Input'!$A$7:$A$964,'Summary - II'!S$10)</f>
        <v>0</v>
      </c>
      <c r="W29" s="99">
        <f>SUMIFS('Cost Input'!$N$7:$N$964,'Cost Input'!$P$7:$P$964,'Summary - II'!T29,'Cost Input'!$A$7:$A$964,'Summary - II'!S$10)</f>
        <v>0</v>
      </c>
      <c r="X29" s="1"/>
      <c r="Y29" s="140">
        <f>_xlfn.XLOOKUP(Z29,'Cost Input'!$P$7:$P$964,'Cost Input'!$B$7:$B$964,"No non-staff costs")</f>
        <v>0</v>
      </c>
      <c r="Z29" s="142"/>
      <c r="AA29" s="141"/>
      <c r="AB29" s="98">
        <f>SUMIFS('Cost Input'!$M$7:$M$964,'Cost Input'!$P$7:$P$964,'Summary - II'!Z29,'Cost Input'!$A$7:$A$964,'Summary - II'!Y$10)</f>
        <v>0</v>
      </c>
      <c r="AC29" s="99">
        <f>SUMIFS('Cost Input'!$N$7:$N$964,'Cost Input'!$P$7:$P$964,'Summary - II'!Z29,'Cost Input'!$A$7:$A$964,'Summary - II'!Y$10)</f>
        <v>0</v>
      </c>
      <c r="AD29" s="1"/>
      <c r="AE29" s="140">
        <f>_xlfn.XLOOKUP(AF29,'Cost Input'!$P$7:$P$964,'Cost Input'!$B$7:$B$964,"No non-staff costs")</f>
        <v>0</v>
      </c>
      <c r="AF29" s="142"/>
      <c r="AG29" s="141"/>
      <c r="AH29" s="98">
        <f>SUMIFS('Cost Input'!$M$7:$M$964,'Cost Input'!$P$7:$P$964,'Summary - II'!AF29,'Cost Input'!$A$7:$A$964,'Summary - II'!AE$10)</f>
        <v>0</v>
      </c>
      <c r="AI29" s="99">
        <f>SUMIFS('Cost Input'!$N$7:$N$964,'Cost Input'!$P$7:$P$964,'Summary - II'!AF29,'Cost Input'!$A$7:$A$964,'Summary - II'!AE$10)</f>
        <v>0</v>
      </c>
      <c r="AJ29" s="1"/>
      <c r="AK29" s="140">
        <f>_xlfn.XLOOKUP(AL29,'Cost Input'!$P$7:$P$964,'Cost Input'!$B$7:$B$964,"No non-staff costs")</f>
        <v>0</v>
      </c>
      <c r="AL29" s="142"/>
      <c r="AM29" s="141"/>
      <c r="AN29" s="98">
        <f>SUMIFS('Cost Input'!$M$7:$M$964,'Cost Input'!$P$7:$P$964,'Summary - II'!AL29,'Cost Input'!$A$7:$A$964,'Summary - II'!AK$10)</f>
        <v>0</v>
      </c>
      <c r="AO29" s="99">
        <f>SUMIFS('Cost Input'!$N$7:$N$964,'Cost Input'!$P$7:$P$964,'Summary - II'!AL29,'Cost Input'!$A$7:$A$964,'Summary - II'!AK$10)</f>
        <v>0</v>
      </c>
      <c r="AP29" s="1"/>
      <c r="AQ29" s="140">
        <f>_xlfn.XLOOKUP(AR29,'Cost Input'!$P$7:$P$964,'Cost Input'!$B$7:$B$964,"No non-staff costs")</f>
        <v>0</v>
      </c>
      <c r="AR29" s="142"/>
      <c r="AS29" s="141"/>
      <c r="AT29" s="98">
        <f>SUMIFS('Cost Input'!$M$7:$M$964,'Cost Input'!$P$7:$P$964,'Summary - II'!AR29,'Cost Input'!$A$7:$A$964,'Summary - II'!AQ$10)</f>
        <v>0</v>
      </c>
      <c r="AU29" s="99">
        <f>SUMIFS('Cost Input'!$N$7:$N$964,'Cost Input'!$P$7:$P$964,'Summary - II'!AR29,'Cost Input'!$A$7:$A$964,'Summary - II'!AQ$10)</f>
        <v>0</v>
      </c>
      <c r="AV29" s="1"/>
      <c r="AW29" s="140">
        <f>_xlfn.XLOOKUP(AX29,'Cost Input'!$P$7:$P$964,'Cost Input'!$B$7:$B$964,"No non-staff costs")</f>
        <v>0</v>
      </c>
      <c r="AX29" s="142"/>
      <c r="AY29" s="141"/>
      <c r="AZ29" s="98">
        <f>SUMIFS('Cost Input'!$M$7:$M$964,'Cost Input'!$P$7:$P$964,'Summary - II'!AX29,'Cost Input'!$A$7:$A$964,'Summary - II'!AW$10)</f>
        <v>0</v>
      </c>
      <c r="BA29" s="99">
        <f>SUMIFS('Cost Input'!$N$7:$N$964,'Cost Input'!$P$7:$P$964,'Summary - II'!AX29,'Cost Input'!$A$7:$A$964,'Summary - II'!AW$10)</f>
        <v>0</v>
      </c>
      <c r="BB29" s="1"/>
      <c r="BC29" s="140">
        <f>_xlfn.XLOOKUP(BD29,'Cost Input'!$P$7:$P$964,'Cost Input'!$B$7:$B$964,"No non-staff costs")</f>
        <v>0</v>
      </c>
      <c r="BD29" s="142"/>
      <c r="BE29" s="141"/>
      <c r="BF29" s="98">
        <f>SUMIFS('Cost Input'!$M$7:$M$964,'Cost Input'!$P$7:$P$964,'Summary - II'!BD29,'Cost Input'!$A$7:$A$964,'Summary - II'!BC$10)</f>
        <v>0</v>
      </c>
      <c r="BG29" s="99">
        <f>SUMIFS('Cost Input'!$N$7:$N$964,'Cost Input'!$P$7:$P$964,'Summary - II'!BD29,'Cost Input'!$A$7:$A$964,'Summary - II'!BC$10)</f>
        <v>0</v>
      </c>
    </row>
    <row r="30" spans="1:59" ht="14.25" customHeight="1">
      <c r="A30" s="140">
        <f>_xlfn.XLOOKUP(B30,'Cost Input'!$P$7:$P$964,'Cost Input'!$B$7:$B$964,"No non-staff costs")</f>
        <v>0</v>
      </c>
      <c r="B30" s="142"/>
      <c r="C30" s="142"/>
      <c r="D30" s="91">
        <f>SUMIFS('Cost Input'!$M$7:$M$964,'Cost Input'!$P$7:$P$964,'Summary - II'!B30,'Cost Input'!$A$7:$A$964,'Summary - II'!A$10)</f>
        <v>0</v>
      </c>
      <c r="E30" s="92">
        <f>SUMIFS('Cost Input'!$N$7:$N$964,'Cost Input'!$P$7:$P$964,'Summary - II'!B30,'Cost Input'!$A$7:$A$964,'Summary - II'!A$10)</f>
        <v>0</v>
      </c>
      <c r="F30" s="1"/>
      <c r="G30" s="140">
        <f>_xlfn.XLOOKUP(H30,'Cost Input'!$P$7:$P$964,'Cost Input'!$B$7:$B$964,"No non-staff costs")</f>
        <v>0</v>
      </c>
      <c r="H30" s="142"/>
      <c r="I30" s="141"/>
      <c r="J30" s="98">
        <f>SUMIFS('Cost Input'!$M$7:$M$964,'Cost Input'!$P$7:$P$964,'Summary - II'!H30,'Cost Input'!$A$7:$A$964,'Summary - II'!G$10)</f>
        <v>0</v>
      </c>
      <c r="K30" s="99">
        <f>SUMIFS('Cost Input'!$N$7:$N$964,'Cost Input'!$P$7:$P$964,'Summary - II'!H30,'Cost Input'!$A$7:$A$964,'Summary - II'!G$10)</f>
        <v>0</v>
      </c>
      <c r="L30" s="1"/>
      <c r="M30" s="140">
        <f>_xlfn.XLOOKUP(N30,'Cost Input'!$P$7:$P$964,'Cost Input'!$B$7:$B$964,"No non-staff costs")</f>
        <v>0</v>
      </c>
      <c r="N30" s="142"/>
      <c r="O30" s="141"/>
      <c r="P30" s="98">
        <f>SUMIFS('Cost Input'!$M$7:$M$964,'Cost Input'!$P$7:$P$964,'Summary - II'!N30,'Cost Input'!$A$7:$A$964,'Summary - II'!M$10)</f>
        <v>0</v>
      </c>
      <c r="Q30" s="99">
        <f>SUMIFS('Cost Input'!$N$7:$N$964,'Cost Input'!$P$7:$P$964,'Summary - II'!N30,'Cost Input'!$A$7:$A$964,'Summary - II'!M$10)</f>
        <v>0</v>
      </c>
      <c r="R30" s="1"/>
      <c r="S30" s="140">
        <f>_xlfn.XLOOKUP(T30,'Cost Input'!$P$7:$P$964,'Cost Input'!$B$7:$B$964,"No non-staff costs")</f>
        <v>0</v>
      </c>
      <c r="T30" s="142"/>
      <c r="U30" s="141"/>
      <c r="V30" s="98">
        <f>SUMIFS('Cost Input'!$M$7:$M$964,'Cost Input'!$P$7:$P$964,'Summary - II'!T30,'Cost Input'!$A$7:$A$964,'Summary - II'!S$10)</f>
        <v>0</v>
      </c>
      <c r="W30" s="99">
        <f>SUMIFS('Cost Input'!$N$7:$N$964,'Cost Input'!$P$7:$P$964,'Summary - II'!T30,'Cost Input'!$A$7:$A$964,'Summary - II'!S$10)</f>
        <v>0</v>
      </c>
      <c r="X30" s="1"/>
      <c r="Y30" s="140">
        <f>_xlfn.XLOOKUP(Z30,'Cost Input'!$P$7:$P$964,'Cost Input'!$B$7:$B$964,"No non-staff costs")</f>
        <v>0</v>
      </c>
      <c r="Z30" s="142"/>
      <c r="AA30" s="141"/>
      <c r="AB30" s="98">
        <f>SUMIFS('Cost Input'!$M$7:$M$964,'Cost Input'!$P$7:$P$964,'Summary - II'!Z30,'Cost Input'!$A$7:$A$964,'Summary - II'!Y$10)</f>
        <v>0</v>
      </c>
      <c r="AC30" s="99">
        <f>SUMIFS('Cost Input'!$N$7:$N$964,'Cost Input'!$P$7:$P$964,'Summary - II'!Z30,'Cost Input'!$A$7:$A$964,'Summary - II'!Y$10)</f>
        <v>0</v>
      </c>
      <c r="AD30" s="1"/>
      <c r="AE30" s="140">
        <f>_xlfn.XLOOKUP(AF30,'Cost Input'!$P$7:$P$964,'Cost Input'!$B$7:$B$964,"No non-staff costs")</f>
        <v>0</v>
      </c>
      <c r="AF30" s="142"/>
      <c r="AG30" s="141"/>
      <c r="AH30" s="98">
        <f>SUMIFS('Cost Input'!$M$7:$M$964,'Cost Input'!$P$7:$P$964,'Summary - II'!AF30,'Cost Input'!$A$7:$A$964,'Summary - II'!AE$10)</f>
        <v>0</v>
      </c>
      <c r="AI30" s="99">
        <f>SUMIFS('Cost Input'!$N$7:$N$964,'Cost Input'!$P$7:$P$964,'Summary - II'!AF30,'Cost Input'!$A$7:$A$964,'Summary - II'!AE$10)</f>
        <v>0</v>
      </c>
      <c r="AJ30" s="1"/>
      <c r="AK30" s="140">
        <f>_xlfn.XLOOKUP(AL30,'Cost Input'!$P$7:$P$964,'Cost Input'!$B$7:$B$964,"No non-staff costs")</f>
        <v>0</v>
      </c>
      <c r="AL30" s="142"/>
      <c r="AM30" s="141"/>
      <c r="AN30" s="98">
        <f>SUMIFS('Cost Input'!$M$7:$M$964,'Cost Input'!$P$7:$P$964,'Summary - II'!AL30,'Cost Input'!$A$7:$A$964,'Summary - II'!AK$10)</f>
        <v>0</v>
      </c>
      <c r="AO30" s="99">
        <f>SUMIFS('Cost Input'!$N$7:$N$964,'Cost Input'!$P$7:$P$964,'Summary - II'!AL30,'Cost Input'!$A$7:$A$964,'Summary - II'!AK$10)</f>
        <v>0</v>
      </c>
      <c r="AP30" s="1"/>
      <c r="AQ30" s="140">
        <f>_xlfn.XLOOKUP(AR30,'Cost Input'!$P$7:$P$964,'Cost Input'!$B$7:$B$964,"No non-staff costs")</f>
        <v>0</v>
      </c>
      <c r="AR30" s="142"/>
      <c r="AS30" s="141"/>
      <c r="AT30" s="98">
        <f>SUMIFS('Cost Input'!$M$7:$M$964,'Cost Input'!$P$7:$P$964,'Summary - II'!AR30,'Cost Input'!$A$7:$A$964,'Summary - II'!AQ$10)</f>
        <v>0</v>
      </c>
      <c r="AU30" s="99">
        <f>SUMIFS('Cost Input'!$N$7:$N$964,'Cost Input'!$P$7:$P$964,'Summary - II'!AR30,'Cost Input'!$A$7:$A$964,'Summary - II'!AQ$10)</f>
        <v>0</v>
      </c>
      <c r="AV30" s="1"/>
      <c r="AW30" s="140">
        <f>_xlfn.XLOOKUP(AX30,'Cost Input'!$P$7:$P$964,'Cost Input'!$B$7:$B$964,"No non-staff costs")</f>
        <v>0</v>
      </c>
      <c r="AX30" s="142"/>
      <c r="AY30" s="141"/>
      <c r="AZ30" s="98">
        <f>SUMIFS('Cost Input'!$M$7:$M$964,'Cost Input'!$P$7:$P$964,'Summary - II'!AX30,'Cost Input'!$A$7:$A$964,'Summary - II'!AW$10)</f>
        <v>0</v>
      </c>
      <c r="BA30" s="99">
        <f>SUMIFS('Cost Input'!$N$7:$N$964,'Cost Input'!$P$7:$P$964,'Summary - II'!AX30,'Cost Input'!$A$7:$A$964,'Summary - II'!AW$10)</f>
        <v>0</v>
      </c>
      <c r="BB30" s="1"/>
      <c r="BC30" s="140">
        <f>_xlfn.XLOOKUP(BD30,'Cost Input'!$P$7:$P$964,'Cost Input'!$B$7:$B$964,"No non-staff costs")</f>
        <v>0</v>
      </c>
      <c r="BD30" s="142"/>
      <c r="BE30" s="141"/>
      <c r="BF30" s="98">
        <f>SUMIFS('Cost Input'!$M$7:$M$964,'Cost Input'!$P$7:$P$964,'Summary - II'!BD30,'Cost Input'!$A$7:$A$964,'Summary - II'!BC$10)</f>
        <v>0</v>
      </c>
      <c r="BG30" s="99">
        <f>SUMIFS('Cost Input'!$N$7:$N$964,'Cost Input'!$P$7:$P$964,'Summary - II'!BD30,'Cost Input'!$A$7:$A$964,'Summary - II'!BC$10)</f>
        <v>0</v>
      </c>
    </row>
    <row r="31" spans="1:59" ht="14.25" customHeight="1">
      <c r="A31" s="140">
        <f>_xlfn.XLOOKUP(B31,'Cost Input'!$P$7:$P$964,'Cost Input'!$B$7:$B$964,"No non-staff costs")</f>
        <v>0</v>
      </c>
      <c r="B31" s="142"/>
      <c r="C31" s="142"/>
      <c r="D31" s="91">
        <f>SUMIFS('Cost Input'!$M$7:$M$964,'Cost Input'!$P$7:$P$964,'Summary - II'!B31,'Cost Input'!$A$7:$A$964,'Summary - II'!A$10)</f>
        <v>0</v>
      </c>
      <c r="E31" s="92">
        <f>SUMIFS('Cost Input'!$N$7:$N$964,'Cost Input'!$P$7:$P$964,'Summary - II'!B31,'Cost Input'!$A$7:$A$964,'Summary - II'!A$10)</f>
        <v>0</v>
      </c>
      <c r="F31" s="1"/>
      <c r="G31" s="140">
        <f>_xlfn.XLOOKUP(H31,'Cost Input'!$P$7:$P$964,'Cost Input'!$B$7:$B$964,"No non-staff costs")</f>
        <v>0</v>
      </c>
      <c r="H31" s="142"/>
      <c r="I31" s="141"/>
      <c r="J31" s="98">
        <f>SUMIFS('Cost Input'!$M$7:$M$964,'Cost Input'!$P$7:$P$964,'Summary - II'!H31,'Cost Input'!$A$7:$A$964,'Summary - II'!G$10)</f>
        <v>0</v>
      </c>
      <c r="K31" s="99">
        <f>SUMIFS('Cost Input'!$N$7:$N$964,'Cost Input'!$P$7:$P$964,'Summary - II'!H31,'Cost Input'!$A$7:$A$964,'Summary - II'!G$10)</f>
        <v>0</v>
      </c>
      <c r="L31" s="1"/>
      <c r="M31" s="140">
        <f>_xlfn.XLOOKUP(N31,'Cost Input'!$P$7:$P$964,'Cost Input'!$B$7:$B$964,"No non-staff costs")</f>
        <v>0</v>
      </c>
      <c r="N31" s="142"/>
      <c r="O31" s="141"/>
      <c r="P31" s="98">
        <f>SUMIFS('Cost Input'!$M$7:$M$964,'Cost Input'!$P$7:$P$964,'Summary - II'!N31,'Cost Input'!$A$7:$A$964,'Summary - II'!M$10)</f>
        <v>0</v>
      </c>
      <c r="Q31" s="99">
        <f>SUMIFS('Cost Input'!$N$7:$N$964,'Cost Input'!$P$7:$P$964,'Summary - II'!N31,'Cost Input'!$A$7:$A$964,'Summary - II'!M$10)</f>
        <v>0</v>
      </c>
      <c r="R31" s="1"/>
      <c r="S31" s="140">
        <f>_xlfn.XLOOKUP(T31,'Cost Input'!$P$7:$P$964,'Cost Input'!$B$7:$B$964,"No non-staff costs")</f>
        <v>0</v>
      </c>
      <c r="T31" s="142"/>
      <c r="U31" s="141"/>
      <c r="V31" s="98">
        <f>SUMIFS('Cost Input'!$M$7:$M$964,'Cost Input'!$P$7:$P$964,'Summary - II'!T31,'Cost Input'!$A$7:$A$964,'Summary - II'!S$10)</f>
        <v>0</v>
      </c>
      <c r="W31" s="99">
        <f>SUMIFS('Cost Input'!$N$7:$N$964,'Cost Input'!$P$7:$P$964,'Summary - II'!T31,'Cost Input'!$A$7:$A$964,'Summary - II'!S$10)</f>
        <v>0</v>
      </c>
      <c r="X31" s="1"/>
      <c r="Y31" s="140">
        <f>_xlfn.XLOOKUP(Z31,'Cost Input'!$P$7:$P$964,'Cost Input'!$B$7:$B$964,"No non-staff costs")</f>
        <v>0</v>
      </c>
      <c r="Z31" s="142"/>
      <c r="AA31" s="141"/>
      <c r="AB31" s="98">
        <f>SUMIFS('Cost Input'!$M$7:$M$964,'Cost Input'!$P$7:$P$964,'Summary - II'!Z31,'Cost Input'!$A$7:$A$964,'Summary - II'!Y$10)</f>
        <v>0</v>
      </c>
      <c r="AC31" s="99">
        <f>SUMIFS('Cost Input'!$N$7:$N$964,'Cost Input'!$P$7:$P$964,'Summary - II'!Z31,'Cost Input'!$A$7:$A$964,'Summary - II'!Y$10)</f>
        <v>0</v>
      </c>
      <c r="AD31" s="1"/>
      <c r="AE31" s="140">
        <f>_xlfn.XLOOKUP(AF31,'Cost Input'!$P$7:$P$964,'Cost Input'!$B$7:$B$964,"No non-staff costs")</f>
        <v>0</v>
      </c>
      <c r="AF31" s="142"/>
      <c r="AG31" s="141"/>
      <c r="AH31" s="98">
        <f>SUMIFS('Cost Input'!$M$7:$M$964,'Cost Input'!$P$7:$P$964,'Summary - II'!AF31,'Cost Input'!$A$7:$A$964,'Summary - II'!AE$10)</f>
        <v>0</v>
      </c>
      <c r="AI31" s="99">
        <f>SUMIFS('Cost Input'!$N$7:$N$964,'Cost Input'!$P$7:$P$964,'Summary - II'!AF31,'Cost Input'!$A$7:$A$964,'Summary - II'!AE$10)</f>
        <v>0</v>
      </c>
      <c r="AJ31" s="1"/>
      <c r="AK31" s="140">
        <f>_xlfn.XLOOKUP(AL31,'Cost Input'!$P$7:$P$964,'Cost Input'!$B$7:$B$964,"No non-staff costs")</f>
        <v>0</v>
      </c>
      <c r="AL31" s="142"/>
      <c r="AM31" s="141"/>
      <c r="AN31" s="98">
        <f>SUMIFS('Cost Input'!$M$7:$M$964,'Cost Input'!$P$7:$P$964,'Summary - II'!AL31,'Cost Input'!$A$7:$A$964,'Summary - II'!AK$10)</f>
        <v>0</v>
      </c>
      <c r="AO31" s="99">
        <f>SUMIFS('Cost Input'!$N$7:$N$964,'Cost Input'!$P$7:$P$964,'Summary - II'!AL31,'Cost Input'!$A$7:$A$964,'Summary - II'!AK$10)</f>
        <v>0</v>
      </c>
      <c r="AP31" s="1"/>
      <c r="AQ31" s="140">
        <f>_xlfn.XLOOKUP(AR31,'Cost Input'!$P$7:$P$964,'Cost Input'!$B$7:$B$964,"No non-staff costs")</f>
        <v>0</v>
      </c>
      <c r="AR31" s="142"/>
      <c r="AS31" s="141"/>
      <c r="AT31" s="98">
        <f>SUMIFS('Cost Input'!$M$7:$M$964,'Cost Input'!$P$7:$P$964,'Summary - II'!AR31,'Cost Input'!$A$7:$A$964,'Summary - II'!AQ$10)</f>
        <v>0</v>
      </c>
      <c r="AU31" s="99">
        <f>SUMIFS('Cost Input'!$N$7:$N$964,'Cost Input'!$P$7:$P$964,'Summary - II'!AR31,'Cost Input'!$A$7:$A$964,'Summary - II'!AQ$10)</f>
        <v>0</v>
      </c>
      <c r="AV31" s="1"/>
      <c r="AW31" s="140">
        <f>_xlfn.XLOOKUP(AX31,'Cost Input'!$P$7:$P$964,'Cost Input'!$B$7:$B$964,"No non-staff costs")</f>
        <v>0</v>
      </c>
      <c r="AX31" s="142"/>
      <c r="AY31" s="141"/>
      <c r="AZ31" s="98">
        <f>SUMIFS('Cost Input'!$M$7:$M$964,'Cost Input'!$P$7:$P$964,'Summary - II'!AX31,'Cost Input'!$A$7:$A$964,'Summary - II'!AW$10)</f>
        <v>0</v>
      </c>
      <c r="BA31" s="99">
        <f>SUMIFS('Cost Input'!$N$7:$N$964,'Cost Input'!$P$7:$P$964,'Summary - II'!AX31,'Cost Input'!$A$7:$A$964,'Summary - II'!AW$10)</f>
        <v>0</v>
      </c>
      <c r="BB31" s="1"/>
      <c r="BC31" s="140">
        <f>_xlfn.XLOOKUP(BD31,'Cost Input'!$P$7:$P$964,'Cost Input'!$B$7:$B$964,"No non-staff costs")</f>
        <v>0</v>
      </c>
      <c r="BD31" s="142"/>
      <c r="BE31" s="141"/>
      <c r="BF31" s="98">
        <f>SUMIFS('Cost Input'!$M$7:$M$964,'Cost Input'!$P$7:$P$964,'Summary - II'!BD31,'Cost Input'!$A$7:$A$964,'Summary - II'!BC$10)</f>
        <v>0</v>
      </c>
      <c r="BG31" s="99">
        <f>SUMIFS('Cost Input'!$N$7:$N$964,'Cost Input'!$P$7:$P$964,'Summary - II'!BD31,'Cost Input'!$A$7:$A$964,'Summary - II'!BC$10)</f>
        <v>0</v>
      </c>
    </row>
    <row r="32" spans="1:59" ht="14.25" customHeight="1">
      <c r="A32" s="140">
        <f>_xlfn.XLOOKUP(B32,'Cost Input'!$P$7:$P$964,'Cost Input'!$B$7:$B$964,"No non-staff costs")</f>
        <v>0</v>
      </c>
      <c r="B32" s="142"/>
      <c r="C32" s="142"/>
      <c r="D32" s="91">
        <f>SUMIFS('Cost Input'!$M$7:$M$964,'Cost Input'!$P$7:$P$964,'Summary - II'!B32,'Cost Input'!$A$7:$A$964,'Summary - II'!A$10)</f>
        <v>0</v>
      </c>
      <c r="E32" s="92">
        <f>SUMIFS('Cost Input'!$N$7:$N$964,'Cost Input'!$P$7:$P$964,'Summary - II'!B32,'Cost Input'!$A$7:$A$964,'Summary - II'!A$10)</f>
        <v>0</v>
      </c>
      <c r="F32" s="1"/>
      <c r="G32" s="140">
        <f>_xlfn.XLOOKUP(H32,'Cost Input'!$P$7:$P$964,'Cost Input'!$B$7:$B$964,"No non-staff costs")</f>
        <v>0</v>
      </c>
      <c r="H32" s="142"/>
      <c r="I32" s="141"/>
      <c r="J32" s="98">
        <f>SUMIFS('Cost Input'!$M$7:$M$964,'Cost Input'!$P$7:$P$964,'Summary - II'!H32,'Cost Input'!$A$7:$A$964,'Summary - II'!G$10)</f>
        <v>0</v>
      </c>
      <c r="K32" s="99">
        <f>SUMIFS('Cost Input'!$N$7:$N$964,'Cost Input'!$P$7:$P$964,'Summary - II'!H32,'Cost Input'!$A$7:$A$964,'Summary - II'!G$10)</f>
        <v>0</v>
      </c>
      <c r="L32" s="1"/>
      <c r="M32" s="140">
        <f>_xlfn.XLOOKUP(N32,'Cost Input'!$P$7:$P$964,'Cost Input'!$B$7:$B$964,"No non-staff costs")</f>
        <v>0</v>
      </c>
      <c r="N32" s="142"/>
      <c r="O32" s="141"/>
      <c r="P32" s="98">
        <f>SUMIFS('Cost Input'!$M$7:$M$964,'Cost Input'!$P$7:$P$964,'Summary - II'!N32,'Cost Input'!$A$7:$A$964,'Summary - II'!M$10)</f>
        <v>0</v>
      </c>
      <c r="Q32" s="99">
        <f>SUMIFS('Cost Input'!$N$7:$N$964,'Cost Input'!$P$7:$P$964,'Summary - II'!N32,'Cost Input'!$A$7:$A$964,'Summary - II'!M$10)</f>
        <v>0</v>
      </c>
      <c r="R32" s="1"/>
      <c r="S32" s="140">
        <f>_xlfn.XLOOKUP(T32,'Cost Input'!$P$7:$P$964,'Cost Input'!$B$7:$B$964,"No non-staff costs")</f>
        <v>0</v>
      </c>
      <c r="T32" s="142"/>
      <c r="U32" s="141"/>
      <c r="V32" s="98">
        <f>SUMIFS('Cost Input'!$M$7:$M$964,'Cost Input'!$P$7:$P$964,'Summary - II'!T32,'Cost Input'!$A$7:$A$964,'Summary - II'!S$10)</f>
        <v>0</v>
      </c>
      <c r="W32" s="99">
        <f>SUMIFS('Cost Input'!$N$7:$N$964,'Cost Input'!$P$7:$P$964,'Summary - II'!T32,'Cost Input'!$A$7:$A$964,'Summary - II'!S$10)</f>
        <v>0</v>
      </c>
      <c r="X32" s="1"/>
      <c r="Y32" s="140">
        <f>_xlfn.XLOOKUP(Z32,'Cost Input'!$P$7:$P$964,'Cost Input'!$B$7:$B$964,"No non-staff costs")</f>
        <v>0</v>
      </c>
      <c r="Z32" s="142"/>
      <c r="AA32" s="141"/>
      <c r="AB32" s="98">
        <f>SUMIFS('Cost Input'!$M$7:$M$964,'Cost Input'!$P$7:$P$964,'Summary - II'!Z32,'Cost Input'!$A$7:$A$964,'Summary - II'!Y$10)</f>
        <v>0</v>
      </c>
      <c r="AC32" s="99">
        <f>SUMIFS('Cost Input'!$N$7:$N$964,'Cost Input'!$P$7:$P$964,'Summary - II'!Z32,'Cost Input'!$A$7:$A$964,'Summary - II'!Y$10)</f>
        <v>0</v>
      </c>
      <c r="AD32" s="1"/>
      <c r="AE32" s="140">
        <f>_xlfn.XLOOKUP(AF32,'Cost Input'!$P$7:$P$964,'Cost Input'!$B$7:$B$964,"No non-staff costs")</f>
        <v>0</v>
      </c>
      <c r="AF32" s="142"/>
      <c r="AG32" s="141"/>
      <c r="AH32" s="98">
        <f>SUMIFS('Cost Input'!$M$7:$M$964,'Cost Input'!$P$7:$P$964,'Summary - II'!AF32,'Cost Input'!$A$7:$A$964,'Summary - II'!AE$10)</f>
        <v>0</v>
      </c>
      <c r="AI32" s="99">
        <f>SUMIFS('Cost Input'!$N$7:$N$964,'Cost Input'!$P$7:$P$964,'Summary - II'!AF32,'Cost Input'!$A$7:$A$964,'Summary - II'!AE$10)</f>
        <v>0</v>
      </c>
      <c r="AJ32" s="1"/>
      <c r="AK32" s="140">
        <f>_xlfn.XLOOKUP(AL32,'Cost Input'!$P$7:$P$964,'Cost Input'!$B$7:$B$964,"No non-staff costs")</f>
        <v>0</v>
      </c>
      <c r="AL32" s="142"/>
      <c r="AM32" s="141"/>
      <c r="AN32" s="98">
        <f>SUMIFS('Cost Input'!$M$7:$M$964,'Cost Input'!$P$7:$P$964,'Summary - II'!AL32,'Cost Input'!$A$7:$A$964,'Summary - II'!AK$10)</f>
        <v>0</v>
      </c>
      <c r="AO32" s="99">
        <f>SUMIFS('Cost Input'!$N$7:$N$964,'Cost Input'!$P$7:$P$964,'Summary - II'!AL32,'Cost Input'!$A$7:$A$964,'Summary - II'!AK$10)</f>
        <v>0</v>
      </c>
      <c r="AP32" s="1"/>
      <c r="AQ32" s="140">
        <f>_xlfn.XLOOKUP(AR32,'Cost Input'!$P$7:$P$964,'Cost Input'!$B$7:$B$964,"No non-staff costs")</f>
        <v>0</v>
      </c>
      <c r="AR32" s="142"/>
      <c r="AS32" s="141"/>
      <c r="AT32" s="98">
        <f>SUMIFS('Cost Input'!$M$7:$M$964,'Cost Input'!$P$7:$P$964,'Summary - II'!AR32,'Cost Input'!$A$7:$A$964,'Summary - II'!AQ$10)</f>
        <v>0</v>
      </c>
      <c r="AU32" s="99">
        <f>SUMIFS('Cost Input'!$N$7:$N$964,'Cost Input'!$P$7:$P$964,'Summary - II'!AR32,'Cost Input'!$A$7:$A$964,'Summary - II'!AQ$10)</f>
        <v>0</v>
      </c>
      <c r="AV32" s="1"/>
      <c r="AW32" s="140">
        <f>_xlfn.XLOOKUP(AX32,'Cost Input'!$P$7:$P$964,'Cost Input'!$B$7:$B$964,"No non-staff costs")</f>
        <v>0</v>
      </c>
      <c r="AX32" s="142"/>
      <c r="AY32" s="141"/>
      <c r="AZ32" s="98">
        <f>SUMIFS('Cost Input'!$M$7:$M$964,'Cost Input'!$P$7:$P$964,'Summary - II'!AX32,'Cost Input'!$A$7:$A$964,'Summary - II'!AW$10)</f>
        <v>0</v>
      </c>
      <c r="BA32" s="99">
        <f>SUMIFS('Cost Input'!$N$7:$N$964,'Cost Input'!$P$7:$P$964,'Summary - II'!AX32,'Cost Input'!$A$7:$A$964,'Summary - II'!AW$10)</f>
        <v>0</v>
      </c>
      <c r="BB32" s="1"/>
      <c r="BC32" s="140">
        <f>_xlfn.XLOOKUP(BD32,'Cost Input'!$P$7:$P$964,'Cost Input'!$B$7:$B$964,"No non-staff costs")</f>
        <v>0</v>
      </c>
      <c r="BD32" s="142"/>
      <c r="BE32" s="141"/>
      <c r="BF32" s="98">
        <f>SUMIFS('Cost Input'!$M$7:$M$964,'Cost Input'!$P$7:$P$964,'Summary - II'!BD32,'Cost Input'!$A$7:$A$964,'Summary - II'!BC$10)</f>
        <v>0</v>
      </c>
      <c r="BG32" s="99">
        <f>SUMIFS('Cost Input'!$N$7:$N$964,'Cost Input'!$P$7:$P$964,'Summary - II'!BD32,'Cost Input'!$A$7:$A$964,'Summary - II'!BC$10)</f>
        <v>0</v>
      </c>
    </row>
    <row r="33" spans="1:59" ht="14.25" customHeight="1">
      <c r="A33" s="140">
        <f>_xlfn.XLOOKUP(B33,'Cost Input'!$P$7:$P$964,'Cost Input'!$B$7:$B$964,"No non-staff costs")</f>
        <v>0</v>
      </c>
      <c r="B33" s="142"/>
      <c r="C33" s="142"/>
      <c r="D33" s="91">
        <f>SUMIFS('Cost Input'!$M$7:$M$964,'Cost Input'!$P$7:$P$964,'Summary - II'!B33,'Cost Input'!$A$7:$A$964,'Summary - II'!A$10)</f>
        <v>0</v>
      </c>
      <c r="E33" s="92">
        <f>SUMIFS('Cost Input'!$N$7:$N$964,'Cost Input'!$P$7:$P$964,'Summary - II'!B33,'Cost Input'!$A$7:$A$964,'Summary - II'!A$10)</f>
        <v>0</v>
      </c>
      <c r="F33" s="1"/>
      <c r="G33" s="140">
        <f>_xlfn.XLOOKUP(H33,'Cost Input'!$P$7:$P$964,'Cost Input'!$B$7:$B$964,"No non-staff costs")</f>
        <v>0</v>
      </c>
      <c r="H33" s="142"/>
      <c r="I33" s="141"/>
      <c r="J33" s="98">
        <f>SUMIFS('Cost Input'!$M$7:$M$964,'Cost Input'!$P$7:$P$964,'Summary - II'!H33,'Cost Input'!$A$7:$A$964,'Summary - II'!G$10)</f>
        <v>0</v>
      </c>
      <c r="K33" s="99">
        <f>SUMIFS('Cost Input'!$N$7:$N$964,'Cost Input'!$P$7:$P$964,'Summary - II'!H33,'Cost Input'!$A$7:$A$964,'Summary - II'!G$10)</f>
        <v>0</v>
      </c>
      <c r="L33" s="1"/>
      <c r="M33" s="140">
        <f>_xlfn.XLOOKUP(N33,'Cost Input'!$P$7:$P$964,'Cost Input'!$B$7:$B$964,"No non-staff costs")</f>
        <v>0</v>
      </c>
      <c r="N33" s="142"/>
      <c r="O33" s="141"/>
      <c r="P33" s="98">
        <f>SUMIFS('Cost Input'!$M$7:$M$964,'Cost Input'!$P$7:$P$964,'Summary - II'!N33,'Cost Input'!$A$7:$A$964,'Summary - II'!M$10)</f>
        <v>0</v>
      </c>
      <c r="Q33" s="99">
        <f>SUMIFS('Cost Input'!$N$7:$N$964,'Cost Input'!$P$7:$P$964,'Summary - II'!N33,'Cost Input'!$A$7:$A$964,'Summary - II'!M$10)</f>
        <v>0</v>
      </c>
      <c r="R33" s="1"/>
      <c r="S33" s="140">
        <f>_xlfn.XLOOKUP(T33,'Cost Input'!$P$7:$P$964,'Cost Input'!$B$7:$B$964,"No non-staff costs")</f>
        <v>0</v>
      </c>
      <c r="T33" s="142"/>
      <c r="U33" s="141"/>
      <c r="V33" s="98">
        <f>SUMIFS('Cost Input'!$M$7:$M$964,'Cost Input'!$P$7:$P$964,'Summary - II'!T33,'Cost Input'!$A$7:$A$964,'Summary - II'!S$10)</f>
        <v>0</v>
      </c>
      <c r="W33" s="99">
        <f>SUMIFS('Cost Input'!$N$7:$N$964,'Cost Input'!$P$7:$P$964,'Summary - II'!T33,'Cost Input'!$A$7:$A$964,'Summary - II'!S$10)</f>
        <v>0</v>
      </c>
      <c r="X33" s="1"/>
      <c r="Y33" s="140">
        <f>_xlfn.XLOOKUP(Z33,'Cost Input'!$P$7:$P$964,'Cost Input'!$B$7:$B$964,"No non-staff costs")</f>
        <v>0</v>
      </c>
      <c r="Z33" s="142"/>
      <c r="AA33" s="141"/>
      <c r="AB33" s="98">
        <f>SUMIFS('Cost Input'!$M$7:$M$964,'Cost Input'!$P$7:$P$964,'Summary - II'!Z33,'Cost Input'!$A$7:$A$964,'Summary - II'!Y$10)</f>
        <v>0</v>
      </c>
      <c r="AC33" s="99">
        <f>SUMIFS('Cost Input'!$N$7:$N$964,'Cost Input'!$P$7:$P$964,'Summary - II'!Z33,'Cost Input'!$A$7:$A$964,'Summary - II'!Y$10)</f>
        <v>0</v>
      </c>
      <c r="AD33" s="1"/>
      <c r="AE33" s="140">
        <f>_xlfn.XLOOKUP(AF33,'Cost Input'!$P$7:$P$964,'Cost Input'!$B$7:$B$964,"No non-staff costs")</f>
        <v>0</v>
      </c>
      <c r="AF33" s="142"/>
      <c r="AG33" s="141"/>
      <c r="AH33" s="98">
        <f>SUMIFS('Cost Input'!$M$7:$M$964,'Cost Input'!$P$7:$P$964,'Summary - II'!AF33,'Cost Input'!$A$7:$A$964,'Summary - II'!AE$10)</f>
        <v>0</v>
      </c>
      <c r="AI33" s="99">
        <f>SUMIFS('Cost Input'!$N$7:$N$964,'Cost Input'!$P$7:$P$964,'Summary - II'!AF33,'Cost Input'!$A$7:$A$964,'Summary - II'!AE$10)</f>
        <v>0</v>
      </c>
      <c r="AJ33" s="1"/>
      <c r="AK33" s="140">
        <f>_xlfn.XLOOKUP(AL33,'Cost Input'!$P$7:$P$964,'Cost Input'!$B$7:$B$964,"No non-staff costs")</f>
        <v>0</v>
      </c>
      <c r="AL33" s="142"/>
      <c r="AM33" s="141"/>
      <c r="AN33" s="98">
        <f>SUMIFS('Cost Input'!$M$7:$M$964,'Cost Input'!$P$7:$P$964,'Summary - II'!AL33,'Cost Input'!$A$7:$A$964,'Summary - II'!AK$10)</f>
        <v>0</v>
      </c>
      <c r="AO33" s="99">
        <f>SUMIFS('Cost Input'!$N$7:$N$964,'Cost Input'!$P$7:$P$964,'Summary - II'!AL33,'Cost Input'!$A$7:$A$964,'Summary - II'!AK$10)</f>
        <v>0</v>
      </c>
      <c r="AP33" s="1"/>
      <c r="AQ33" s="140">
        <f>_xlfn.XLOOKUP(AR33,'Cost Input'!$P$7:$P$964,'Cost Input'!$B$7:$B$964,"No non-staff costs")</f>
        <v>0</v>
      </c>
      <c r="AR33" s="142"/>
      <c r="AS33" s="141"/>
      <c r="AT33" s="98">
        <f>SUMIFS('Cost Input'!$M$7:$M$964,'Cost Input'!$P$7:$P$964,'Summary - II'!AR33,'Cost Input'!$A$7:$A$964,'Summary - II'!AQ$10)</f>
        <v>0</v>
      </c>
      <c r="AU33" s="99">
        <f>SUMIFS('Cost Input'!$N$7:$N$964,'Cost Input'!$P$7:$P$964,'Summary - II'!AR33,'Cost Input'!$A$7:$A$964,'Summary - II'!AQ$10)</f>
        <v>0</v>
      </c>
      <c r="AV33" s="1"/>
      <c r="AW33" s="140">
        <f>_xlfn.XLOOKUP(AX33,'Cost Input'!$P$7:$P$964,'Cost Input'!$B$7:$B$964,"No non-staff costs")</f>
        <v>0</v>
      </c>
      <c r="AX33" s="142"/>
      <c r="AY33" s="141"/>
      <c r="AZ33" s="98">
        <f>SUMIFS('Cost Input'!$M$7:$M$964,'Cost Input'!$P$7:$P$964,'Summary - II'!AX33,'Cost Input'!$A$7:$A$964,'Summary - II'!AW$10)</f>
        <v>0</v>
      </c>
      <c r="BA33" s="99">
        <f>SUMIFS('Cost Input'!$N$7:$N$964,'Cost Input'!$P$7:$P$964,'Summary - II'!AX33,'Cost Input'!$A$7:$A$964,'Summary - II'!AW$10)</f>
        <v>0</v>
      </c>
      <c r="BB33" s="1"/>
      <c r="BC33" s="140">
        <f>_xlfn.XLOOKUP(BD33,'Cost Input'!$P$7:$P$964,'Cost Input'!$B$7:$B$964,"No non-staff costs")</f>
        <v>0</v>
      </c>
      <c r="BD33" s="142"/>
      <c r="BE33" s="141"/>
      <c r="BF33" s="98">
        <f>SUMIFS('Cost Input'!$M$7:$M$964,'Cost Input'!$P$7:$P$964,'Summary - II'!BD33,'Cost Input'!$A$7:$A$964,'Summary - II'!BC$10)</f>
        <v>0</v>
      </c>
      <c r="BG33" s="99">
        <f>SUMIFS('Cost Input'!$N$7:$N$964,'Cost Input'!$P$7:$P$964,'Summary - II'!BD33,'Cost Input'!$A$7:$A$964,'Summary - II'!BC$10)</f>
        <v>0</v>
      </c>
    </row>
    <row r="34" spans="1:59" ht="14.25" customHeight="1">
      <c r="A34" s="140">
        <f>_xlfn.XLOOKUP(B34,'Cost Input'!$P$7:$P$964,'Cost Input'!$B$7:$B$964,"No non-staff costs")</f>
        <v>0</v>
      </c>
      <c r="B34" s="142"/>
      <c r="C34" s="142"/>
      <c r="D34" s="91">
        <f>SUMIFS('Cost Input'!$M$7:$M$964,'Cost Input'!$P$7:$P$964,'Summary - II'!B34,'Cost Input'!$A$7:$A$964,'Summary - II'!A$10)</f>
        <v>0</v>
      </c>
      <c r="E34" s="92">
        <f>SUMIFS('Cost Input'!$N$7:$N$964,'Cost Input'!$P$7:$P$964,'Summary - II'!B34,'Cost Input'!$A$7:$A$964,'Summary - II'!A$10)</f>
        <v>0</v>
      </c>
      <c r="F34" s="1"/>
      <c r="G34" s="140">
        <f>_xlfn.XLOOKUP(H34,'Cost Input'!$P$7:$P$964,'Cost Input'!$B$7:$B$964,"No non-staff costs")</f>
        <v>0</v>
      </c>
      <c r="H34" s="142"/>
      <c r="I34" s="141"/>
      <c r="J34" s="98">
        <f>SUMIFS('Cost Input'!$M$7:$M$964,'Cost Input'!$P$7:$P$964,'Summary - II'!H34,'Cost Input'!$A$7:$A$964,'Summary - II'!G$10)</f>
        <v>0</v>
      </c>
      <c r="K34" s="99">
        <f>SUMIFS('Cost Input'!$N$7:$N$964,'Cost Input'!$P$7:$P$964,'Summary - II'!H34,'Cost Input'!$A$7:$A$964,'Summary - II'!G$10)</f>
        <v>0</v>
      </c>
      <c r="L34" s="1"/>
      <c r="M34" s="140">
        <f>_xlfn.XLOOKUP(N34,'Cost Input'!$P$7:$P$964,'Cost Input'!$B$7:$B$964,"No non-staff costs")</f>
        <v>0</v>
      </c>
      <c r="N34" s="142"/>
      <c r="O34" s="141"/>
      <c r="P34" s="98">
        <f>SUMIFS('Cost Input'!$M$7:$M$964,'Cost Input'!$P$7:$P$964,'Summary - II'!N34,'Cost Input'!$A$7:$A$964,'Summary - II'!M$10)</f>
        <v>0</v>
      </c>
      <c r="Q34" s="99">
        <f>SUMIFS('Cost Input'!$N$7:$N$964,'Cost Input'!$P$7:$P$964,'Summary - II'!N34,'Cost Input'!$A$7:$A$964,'Summary - II'!M$10)</f>
        <v>0</v>
      </c>
      <c r="R34" s="1"/>
      <c r="S34" s="140">
        <f>_xlfn.XLOOKUP(T34,'Cost Input'!$P$7:$P$964,'Cost Input'!$B$7:$B$964,"No non-staff costs")</f>
        <v>0</v>
      </c>
      <c r="T34" s="142"/>
      <c r="U34" s="141"/>
      <c r="V34" s="98">
        <f>SUMIFS('Cost Input'!$M$7:$M$964,'Cost Input'!$P$7:$P$964,'Summary - II'!T34,'Cost Input'!$A$7:$A$964,'Summary - II'!S$10)</f>
        <v>0</v>
      </c>
      <c r="W34" s="99">
        <f>SUMIFS('Cost Input'!$N$7:$N$964,'Cost Input'!$P$7:$P$964,'Summary - II'!T34,'Cost Input'!$A$7:$A$964,'Summary - II'!S$10)</f>
        <v>0</v>
      </c>
      <c r="X34" s="1"/>
      <c r="Y34" s="140">
        <f>_xlfn.XLOOKUP(Z34,'Cost Input'!$P$7:$P$964,'Cost Input'!$B$7:$B$964,"No non-staff costs")</f>
        <v>0</v>
      </c>
      <c r="Z34" s="142"/>
      <c r="AA34" s="141"/>
      <c r="AB34" s="98">
        <f>SUMIFS('Cost Input'!$M$7:$M$964,'Cost Input'!$P$7:$P$964,'Summary - II'!Z34,'Cost Input'!$A$7:$A$964,'Summary - II'!Y$10)</f>
        <v>0</v>
      </c>
      <c r="AC34" s="99">
        <f>SUMIFS('Cost Input'!$N$7:$N$964,'Cost Input'!$P$7:$P$964,'Summary - II'!Z34,'Cost Input'!$A$7:$A$964,'Summary - II'!Y$10)</f>
        <v>0</v>
      </c>
      <c r="AD34" s="1"/>
      <c r="AE34" s="140">
        <f>_xlfn.XLOOKUP(AF34,'Cost Input'!$P$7:$P$964,'Cost Input'!$B$7:$B$964,"No non-staff costs")</f>
        <v>0</v>
      </c>
      <c r="AF34" s="142"/>
      <c r="AG34" s="141"/>
      <c r="AH34" s="98">
        <f>SUMIFS('Cost Input'!$M$7:$M$964,'Cost Input'!$P$7:$P$964,'Summary - II'!AF34,'Cost Input'!$A$7:$A$964,'Summary - II'!AE$10)</f>
        <v>0</v>
      </c>
      <c r="AI34" s="99">
        <f>SUMIFS('Cost Input'!$N$7:$N$964,'Cost Input'!$P$7:$P$964,'Summary - II'!AF34,'Cost Input'!$A$7:$A$964,'Summary - II'!AE$10)</f>
        <v>0</v>
      </c>
      <c r="AJ34" s="1"/>
      <c r="AK34" s="140">
        <f>_xlfn.XLOOKUP(AL34,'Cost Input'!$P$7:$P$964,'Cost Input'!$B$7:$B$964,"No non-staff costs")</f>
        <v>0</v>
      </c>
      <c r="AL34" s="142"/>
      <c r="AM34" s="141"/>
      <c r="AN34" s="98">
        <f>SUMIFS('Cost Input'!$M$7:$M$964,'Cost Input'!$P$7:$P$964,'Summary - II'!AL34,'Cost Input'!$A$7:$A$964,'Summary - II'!AK$10)</f>
        <v>0</v>
      </c>
      <c r="AO34" s="99">
        <f>SUMIFS('Cost Input'!$N$7:$N$964,'Cost Input'!$P$7:$P$964,'Summary - II'!AL34,'Cost Input'!$A$7:$A$964,'Summary - II'!AK$10)</f>
        <v>0</v>
      </c>
      <c r="AP34" s="1"/>
      <c r="AQ34" s="140">
        <f>_xlfn.XLOOKUP(AR34,'Cost Input'!$P$7:$P$964,'Cost Input'!$B$7:$B$964,"No non-staff costs")</f>
        <v>0</v>
      </c>
      <c r="AR34" s="142"/>
      <c r="AS34" s="141"/>
      <c r="AT34" s="98">
        <f>SUMIFS('Cost Input'!$M$7:$M$964,'Cost Input'!$P$7:$P$964,'Summary - II'!AR34,'Cost Input'!$A$7:$A$964,'Summary - II'!AQ$10)</f>
        <v>0</v>
      </c>
      <c r="AU34" s="99">
        <f>SUMIFS('Cost Input'!$N$7:$N$964,'Cost Input'!$P$7:$P$964,'Summary - II'!AR34,'Cost Input'!$A$7:$A$964,'Summary - II'!AQ$10)</f>
        <v>0</v>
      </c>
      <c r="AV34" s="1"/>
      <c r="AW34" s="140">
        <f>_xlfn.XLOOKUP(AX34,'Cost Input'!$P$7:$P$964,'Cost Input'!$B$7:$B$964,"No non-staff costs")</f>
        <v>0</v>
      </c>
      <c r="AX34" s="142"/>
      <c r="AY34" s="141"/>
      <c r="AZ34" s="98">
        <f>SUMIFS('Cost Input'!$M$7:$M$964,'Cost Input'!$P$7:$P$964,'Summary - II'!AX34,'Cost Input'!$A$7:$A$964,'Summary - II'!AW$10)</f>
        <v>0</v>
      </c>
      <c r="BA34" s="99">
        <f>SUMIFS('Cost Input'!$N$7:$N$964,'Cost Input'!$P$7:$P$964,'Summary - II'!AX34,'Cost Input'!$A$7:$A$964,'Summary - II'!AW$10)</f>
        <v>0</v>
      </c>
      <c r="BB34" s="1"/>
      <c r="BC34" s="140">
        <f>_xlfn.XLOOKUP(BD34,'Cost Input'!$P$7:$P$964,'Cost Input'!$B$7:$B$964,"No non-staff costs")</f>
        <v>0</v>
      </c>
      <c r="BD34" s="142"/>
      <c r="BE34" s="141"/>
      <c r="BF34" s="98">
        <f>SUMIFS('Cost Input'!$M$7:$M$964,'Cost Input'!$P$7:$P$964,'Summary - II'!BD34,'Cost Input'!$A$7:$A$964,'Summary - II'!BC$10)</f>
        <v>0</v>
      </c>
      <c r="BG34" s="99">
        <f>SUMIFS('Cost Input'!$N$7:$N$964,'Cost Input'!$P$7:$P$964,'Summary - II'!BD34,'Cost Input'!$A$7:$A$964,'Summary - II'!BC$10)</f>
        <v>0</v>
      </c>
    </row>
    <row r="35" spans="1:59" ht="14.25" customHeight="1">
      <c r="A35" s="140">
        <f>_xlfn.XLOOKUP(B35,'Cost Input'!$P$7:$P$964,'Cost Input'!$B$7:$B$964,"No non-staff costs")</f>
        <v>0</v>
      </c>
      <c r="B35" s="142"/>
      <c r="C35" s="142"/>
      <c r="D35" s="91">
        <f>SUMIFS('Cost Input'!$M$7:$M$964,'Cost Input'!$P$7:$P$964,'Summary - II'!B35,'Cost Input'!$A$7:$A$964,'Summary - II'!A$10)</f>
        <v>0</v>
      </c>
      <c r="E35" s="92">
        <f>SUMIFS('Cost Input'!$N$7:$N$964,'Cost Input'!$P$7:$P$964,'Summary - II'!B35,'Cost Input'!$A$7:$A$964,'Summary - II'!A$10)</f>
        <v>0</v>
      </c>
      <c r="F35" s="1"/>
      <c r="G35" s="140">
        <f>_xlfn.XLOOKUP(H35,'Cost Input'!$P$7:$P$964,'Cost Input'!$B$7:$B$964,"No non-staff costs")</f>
        <v>0</v>
      </c>
      <c r="H35" s="142"/>
      <c r="I35" s="141"/>
      <c r="J35" s="98">
        <f>SUMIFS('Cost Input'!$M$7:$M$964,'Cost Input'!$P$7:$P$964,'Summary - II'!H35,'Cost Input'!$A$7:$A$964,'Summary - II'!G$10)</f>
        <v>0</v>
      </c>
      <c r="K35" s="99">
        <f>SUMIFS('Cost Input'!$N$7:$N$964,'Cost Input'!$P$7:$P$964,'Summary - II'!H35,'Cost Input'!$A$7:$A$964,'Summary - II'!G$10)</f>
        <v>0</v>
      </c>
      <c r="L35" s="1"/>
      <c r="M35" s="140">
        <f>_xlfn.XLOOKUP(N35,'Cost Input'!$P$7:$P$964,'Cost Input'!$B$7:$B$964,"No non-staff costs")</f>
        <v>0</v>
      </c>
      <c r="N35" s="142"/>
      <c r="O35" s="141"/>
      <c r="P35" s="98">
        <f>SUMIFS('Cost Input'!$M$7:$M$964,'Cost Input'!$P$7:$P$964,'Summary - II'!N35,'Cost Input'!$A$7:$A$964,'Summary - II'!M$10)</f>
        <v>0</v>
      </c>
      <c r="Q35" s="99">
        <f>SUMIFS('Cost Input'!$N$7:$N$964,'Cost Input'!$P$7:$P$964,'Summary - II'!N35,'Cost Input'!$A$7:$A$964,'Summary - II'!M$10)</f>
        <v>0</v>
      </c>
      <c r="R35" s="1"/>
      <c r="S35" s="140">
        <f>_xlfn.XLOOKUP(T35,'Cost Input'!$P$7:$P$964,'Cost Input'!$B$7:$B$964,"No non-staff costs")</f>
        <v>0</v>
      </c>
      <c r="T35" s="142"/>
      <c r="U35" s="141"/>
      <c r="V35" s="98">
        <f>SUMIFS('Cost Input'!$M$7:$M$964,'Cost Input'!$P$7:$P$964,'Summary - II'!T35,'Cost Input'!$A$7:$A$964,'Summary - II'!S$10)</f>
        <v>0</v>
      </c>
      <c r="W35" s="99">
        <f>SUMIFS('Cost Input'!$N$7:$N$964,'Cost Input'!$P$7:$P$964,'Summary - II'!T35,'Cost Input'!$A$7:$A$964,'Summary - II'!S$10)</f>
        <v>0</v>
      </c>
      <c r="X35" s="1"/>
      <c r="Y35" s="140">
        <f>_xlfn.XLOOKUP(Z35,'Cost Input'!$P$7:$P$964,'Cost Input'!$B$7:$B$964,"No non-staff costs")</f>
        <v>0</v>
      </c>
      <c r="Z35" s="142"/>
      <c r="AA35" s="141"/>
      <c r="AB35" s="98">
        <f>SUMIFS('Cost Input'!$M$7:$M$964,'Cost Input'!$P$7:$P$964,'Summary - II'!Z35,'Cost Input'!$A$7:$A$964,'Summary - II'!Y$10)</f>
        <v>0</v>
      </c>
      <c r="AC35" s="99">
        <f>SUMIFS('Cost Input'!$N$7:$N$964,'Cost Input'!$P$7:$P$964,'Summary - II'!Z35,'Cost Input'!$A$7:$A$964,'Summary - II'!Y$10)</f>
        <v>0</v>
      </c>
      <c r="AD35" s="1"/>
      <c r="AE35" s="140">
        <f>_xlfn.XLOOKUP(AF35,'Cost Input'!$P$7:$P$964,'Cost Input'!$B$7:$B$964,"No non-staff costs")</f>
        <v>0</v>
      </c>
      <c r="AF35" s="142"/>
      <c r="AG35" s="141"/>
      <c r="AH35" s="98">
        <f>SUMIFS('Cost Input'!$M$7:$M$964,'Cost Input'!$P$7:$P$964,'Summary - II'!AF35,'Cost Input'!$A$7:$A$964,'Summary - II'!AE$10)</f>
        <v>0</v>
      </c>
      <c r="AI35" s="99">
        <f>SUMIFS('Cost Input'!$N$7:$N$964,'Cost Input'!$P$7:$P$964,'Summary - II'!AF35,'Cost Input'!$A$7:$A$964,'Summary - II'!AE$10)</f>
        <v>0</v>
      </c>
      <c r="AJ35" s="1"/>
      <c r="AK35" s="140">
        <f>_xlfn.XLOOKUP(AL35,'Cost Input'!$P$7:$P$964,'Cost Input'!$B$7:$B$964,"No non-staff costs")</f>
        <v>0</v>
      </c>
      <c r="AL35" s="142"/>
      <c r="AM35" s="141"/>
      <c r="AN35" s="98">
        <f>SUMIFS('Cost Input'!$M$7:$M$964,'Cost Input'!$P$7:$P$964,'Summary - II'!AL35,'Cost Input'!$A$7:$A$964,'Summary - II'!AK$10)</f>
        <v>0</v>
      </c>
      <c r="AO35" s="99">
        <f>SUMIFS('Cost Input'!$N$7:$N$964,'Cost Input'!$P$7:$P$964,'Summary - II'!AL35,'Cost Input'!$A$7:$A$964,'Summary - II'!AK$10)</f>
        <v>0</v>
      </c>
      <c r="AP35" s="1"/>
      <c r="AQ35" s="140">
        <f>_xlfn.XLOOKUP(AR35,'Cost Input'!$P$7:$P$964,'Cost Input'!$B$7:$B$964,"No non-staff costs")</f>
        <v>0</v>
      </c>
      <c r="AR35" s="142"/>
      <c r="AS35" s="141"/>
      <c r="AT35" s="98">
        <f>SUMIFS('Cost Input'!$M$7:$M$964,'Cost Input'!$P$7:$P$964,'Summary - II'!AR35,'Cost Input'!$A$7:$A$964,'Summary - II'!AQ$10)</f>
        <v>0</v>
      </c>
      <c r="AU35" s="99">
        <f>SUMIFS('Cost Input'!$N$7:$N$964,'Cost Input'!$P$7:$P$964,'Summary - II'!AR35,'Cost Input'!$A$7:$A$964,'Summary - II'!AQ$10)</f>
        <v>0</v>
      </c>
      <c r="AV35" s="1"/>
      <c r="AW35" s="140">
        <f>_xlfn.XLOOKUP(AX35,'Cost Input'!$P$7:$P$964,'Cost Input'!$B$7:$B$964,"No non-staff costs")</f>
        <v>0</v>
      </c>
      <c r="AX35" s="142"/>
      <c r="AY35" s="141"/>
      <c r="AZ35" s="98">
        <f>SUMIFS('Cost Input'!$M$7:$M$964,'Cost Input'!$P$7:$P$964,'Summary - II'!AX35,'Cost Input'!$A$7:$A$964,'Summary - II'!AW$10)</f>
        <v>0</v>
      </c>
      <c r="BA35" s="99">
        <f>SUMIFS('Cost Input'!$N$7:$N$964,'Cost Input'!$P$7:$P$964,'Summary - II'!AX35,'Cost Input'!$A$7:$A$964,'Summary - II'!AW$10)</f>
        <v>0</v>
      </c>
      <c r="BB35" s="1"/>
      <c r="BC35" s="140">
        <f>_xlfn.XLOOKUP(BD35,'Cost Input'!$P$7:$P$964,'Cost Input'!$B$7:$B$964,"No non-staff costs")</f>
        <v>0</v>
      </c>
      <c r="BD35" s="142"/>
      <c r="BE35" s="141"/>
      <c r="BF35" s="98">
        <f>SUMIFS('Cost Input'!$M$7:$M$964,'Cost Input'!$P$7:$P$964,'Summary - II'!BD35,'Cost Input'!$A$7:$A$964,'Summary - II'!BC$10)</f>
        <v>0</v>
      </c>
      <c r="BG35" s="99">
        <f>SUMIFS('Cost Input'!$N$7:$N$964,'Cost Input'!$P$7:$P$964,'Summary - II'!BD35,'Cost Input'!$A$7:$A$964,'Summary - II'!BC$10)</f>
        <v>0</v>
      </c>
    </row>
    <row r="36" spans="1:59" ht="14.25" customHeight="1">
      <c r="A36" s="140">
        <f>_xlfn.XLOOKUP(B36,'Cost Input'!$P$7:$P$964,'Cost Input'!$B$7:$B$964,"No non-staff costs")</f>
        <v>0</v>
      </c>
      <c r="B36" s="142"/>
      <c r="C36" s="142"/>
      <c r="D36" s="91">
        <f>SUMIFS('Cost Input'!$M$7:$M$964,'Cost Input'!$P$7:$P$964,'Summary - II'!B36,'Cost Input'!$A$7:$A$964,'Summary - II'!A$10)</f>
        <v>0</v>
      </c>
      <c r="E36" s="92">
        <f>SUMIFS('Cost Input'!$N$7:$N$964,'Cost Input'!$P$7:$P$964,'Summary - II'!B36,'Cost Input'!$A$7:$A$964,'Summary - II'!A$10)</f>
        <v>0</v>
      </c>
      <c r="F36" s="1"/>
      <c r="G36" s="140">
        <f>_xlfn.XLOOKUP(H36,'Cost Input'!$P$7:$P$964,'Cost Input'!$B$7:$B$964,"No non-staff costs")</f>
        <v>0</v>
      </c>
      <c r="H36" s="142"/>
      <c r="I36" s="141"/>
      <c r="J36" s="98">
        <f>SUMIFS('Cost Input'!$M$7:$M$964,'Cost Input'!$P$7:$P$964,'Summary - II'!H36,'Cost Input'!$A$7:$A$964,'Summary - II'!G$10)</f>
        <v>0</v>
      </c>
      <c r="K36" s="99">
        <f>SUMIFS('Cost Input'!$N$7:$N$964,'Cost Input'!$P$7:$P$964,'Summary - II'!H36,'Cost Input'!$A$7:$A$964,'Summary - II'!G$10)</f>
        <v>0</v>
      </c>
      <c r="L36" s="1"/>
      <c r="M36" s="140">
        <f>_xlfn.XLOOKUP(N36,'Cost Input'!$P$7:$P$964,'Cost Input'!$B$7:$B$964,"No non-staff costs")</f>
        <v>0</v>
      </c>
      <c r="N36" s="142"/>
      <c r="O36" s="141"/>
      <c r="P36" s="98">
        <f>SUMIFS('Cost Input'!$M$7:$M$964,'Cost Input'!$P$7:$P$964,'Summary - II'!N36,'Cost Input'!$A$7:$A$964,'Summary - II'!M$10)</f>
        <v>0</v>
      </c>
      <c r="Q36" s="99">
        <f>SUMIFS('Cost Input'!$N$7:$N$964,'Cost Input'!$P$7:$P$964,'Summary - II'!N36,'Cost Input'!$A$7:$A$964,'Summary - II'!M$10)</f>
        <v>0</v>
      </c>
      <c r="R36" s="1"/>
      <c r="S36" s="140">
        <f>_xlfn.XLOOKUP(T36,'Cost Input'!$P$7:$P$964,'Cost Input'!$B$7:$B$964,"No non-staff costs")</f>
        <v>0</v>
      </c>
      <c r="T36" s="142"/>
      <c r="U36" s="141"/>
      <c r="V36" s="98">
        <f>SUMIFS('Cost Input'!$M$7:$M$964,'Cost Input'!$P$7:$P$964,'Summary - II'!T36,'Cost Input'!$A$7:$A$964,'Summary - II'!S$10)</f>
        <v>0</v>
      </c>
      <c r="W36" s="99">
        <f>SUMIFS('Cost Input'!$N$7:$N$964,'Cost Input'!$P$7:$P$964,'Summary - II'!T36,'Cost Input'!$A$7:$A$964,'Summary - II'!S$10)</f>
        <v>0</v>
      </c>
      <c r="X36" s="1"/>
      <c r="Y36" s="140">
        <f>_xlfn.XLOOKUP(Z36,'Cost Input'!$P$7:$P$964,'Cost Input'!$B$7:$B$964,"No non-staff costs")</f>
        <v>0</v>
      </c>
      <c r="Z36" s="142"/>
      <c r="AA36" s="141"/>
      <c r="AB36" s="98">
        <f>SUMIFS('Cost Input'!$M$7:$M$964,'Cost Input'!$P$7:$P$964,'Summary - II'!Z36,'Cost Input'!$A$7:$A$964,'Summary - II'!Y$10)</f>
        <v>0</v>
      </c>
      <c r="AC36" s="99">
        <f>SUMIFS('Cost Input'!$N$7:$N$964,'Cost Input'!$P$7:$P$964,'Summary - II'!Z36,'Cost Input'!$A$7:$A$964,'Summary - II'!Y$10)</f>
        <v>0</v>
      </c>
      <c r="AD36" s="1"/>
      <c r="AE36" s="140">
        <f>_xlfn.XLOOKUP(AF36,'Cost Input'!$P$7:$P$964,'Cost Input'!$B$7:$B$964,"No non-staff costs")</f>
        <v>0</v>
      </c>
      <c r="AF36" s="142"/>
      <c r="AG36" s="141"/>
      <c r="AH36" s="98">
        <f>SUMIFS('Cost Input'!$M$7:$M$964,'Cost Input'!$P$7:$P$964,'Summary - II'!AF36,'Cost Input'!$A$7:$A$964,'Summary - II'!AE$10)</f>
        <v>0</v>
      </c>
      <c r="AI36" s="99">
        <f>SUMIFS('Cost Input'!$N$7:$N$964,'Cost Input'!$P$7:$P$964,'Summary - II'!AF36,'Cost Input'!$A$7:$A$964,'Summary - II'!AE$10)</f>
        <v>0</v>
      </c>
      <c r="AJ36" s="1"/>
      <c r="AK36" s="140">
        <f>_xlfn.XLOOKUP(AL36,'Cost Input'!$P$7:$P$964,'Cost Input'!$B$7:$B$964,"No non-staff costs")</f>
        <v>0</v>
      </c>
      <c r="AL36" s="142"/>
      <c r="AM36" s="141"/>
      <c r="AN36" s="98">
        <f>SUMIFS('Cost Input'!$M$7:$M$964,'Cost Input'!$P$7:$P$964,'Summary - II'!AL36,'Cost Input'!$A$7:$A$964,'Summary - II'!AK$10)</f>
        <v>0</v>
      </c>
      <c r="AO36" s="99">
        <f>SUMIFS('Cost Input'!$N$7:$N$964,'Cost Input'!$P$7:$P$964,'Summary - II'!AL36,'Cost Input'!$A$7:$A$964,'Summary - II'!AK$10)</f>
        <v>0</v>
      </c>
      <c r="AP36" s="1"/>
      <c r="AQ36" s="140">
        <f>_xlfn.XLOOKUP(AR36,'Cost Input'!$P$7:$P$964,'Cost Input'!$B$7:$B$964,"No non-staff costs")</f>
        <v>0</v>
      </c>
      <c r="AR36" s="142"/>
      <c r="AS36" s="141"/>
      <c r="AT36" s="98">
        <f>SUMIFS('Cost Input'!$M$7:$M$964,'Cost Input'!$P$7:$P$964,'Summary - II'!AR36,'Cost Input'!$A$7:$A$964,'Summary - II'!AQ$10)</f>
        <v>0</v>
      </c>
      <c r="AU36" s="99">
        <f>SUMIFS('Cost Input'!$N$7:$N$964,'Cost Input'!$P$7:$P$964,'Summary - II'!AR36,'Cost Input'!$A$7:$A$964,'Summary - II'!AQ$10)</f>
        <v>0</v>
      </c>
      <c r="AV36" s="1"/>
      <c r="AW36" s="140">
        <f>_xlfn.XLOOKUP(AX36,'Cost Input'!$P$7:$P$964,'Cost Input'!$B$7:$B$964,"No non-staff costs")</f>
        <v>0</v>
      </c>
      <c r="AX36" s="142"/>
      <c r="AY36" s="141"/>
      <c r="AZ36" s="98">
        <f>SUMIFS('Cost Input'!$M$7:$M$964,'Cost Input'!$P$7:$P$964,'Summary - II'!AX36,'Cost Input'!$A$7:$A$964,'Summary - II'!AW$10)</f>
        <v>0</v>
      </c>
      <c r="BA36" s="99">
        <f>SUMIFS('Cost Input'!$N$7:$N$964,'Cost Input'!$P$7:$P$964,'Summary - II'!AX36,'Cost Input'!$A$7:$A$964,'Summary - II'!AW$10)</f>
        <v>0</v>
      </c>
      <c r="BB36" s="1"/>
      <c r="BC36" s="140">
        <f>_xlfn.XLOOKUP(BD36,'Cost Input'!$P$7:$P$964,'Cost Input'!$B$7:$B$964,"No non-staff costs")</f>
        <v>0</v>
      </c>
      <c r="BD36" s="142"/>
      <c r="BE36" s="141"/>
      <c r="BF36" s="98">
        <f>SUMIFS('Cost Input'!$M$7:$M$964,'Cost Input'!$P$7:$P$964,'Summary - II'!BD36,'Cost Input'!$A$7:$A$964,'Summary - II'!BC$10)</f>
        <v>0</v>
      </c>
      <c r="BG36" s="99">
        <f>SUMIFS('Cost Input'!$N$7:$N$964,'Cost Input'!$P$7:$P$964,'Summary - II'!BD36,'Cost Input'!$A$7:$A$964,'Summary - II'!BC$10)</f>
        <v>0</v>
      </c>
    </row>
    <row r="37" spans="1:59" ht="14.25" customHeight="1">
      <c r="A37" s="140">
        <f>_xlfn.XLOOKUP(B37,'Cost Input'!$P$7:$P$964,'Cost Input'!$B$7:$B$964,"No non-staff costs")</f>
        <v>0</v>
      </c>
      <c r="B37" s="142"/>
      <c r="C37" s="142"/>
      <c r="D37" s="91">
        <f>SUMIFS('Cost Input'!$M$7:$M$964,'Cost Input'!$P$7:$P$964,'Summary - II'!B37,'Cost Input'!$A$7:$A$964,'Summary - II'!A$10)</f>
        <v>0</v>
      </c>
      <c r="E37" s="92">
        <f>SUMIFS('Cost Input'!$N$7:$N$964,'Cost Input'!$P$7:$P$964,'Summary - II'!B37,'Cost Input'!$A$7:$A$964,'Summary - II'!A$10)</f>
        <v>0</v>
      </c>
      <c r="F37" s="1"/>
      <c r="G37" s="140">
        <f>_xlfn.XLOOKUP(H37,'Cost Input'!$P$7:$P$964,'Cost Input'!$B$7:$B$964,"No non-staff costs")</f>
        <v>0</v>
      </c>
      <c r="H37" s="142"/>
      <c r="I37" s="141"/>
      <c r="J37" s="98">
        <f>SUMIFS('Cost Input'!$M$7:$M$964,'Cost Input'!$P$7:$P$964,'Summary - II'!H37,'Cost Input'!$A$7:$A$964,'Summary - II'!G$10)</f>
        <v>0</v>
      </c>
      <c r="K37" s="99">
        <f>SUMIFS('Cost Input'!$N$7:$N$964,'Cost Input'!$P$7:$P$964,'Summary - II'!H37,'Cost Input'!$A$7:$A$964,'Summary - II'!G$10)</f>
        <v>0</v>
      </c>
      <c r="L37" s="1"/>
      <c r="M37" s="140">
        <f>_xlfn.XLOOKUP(N37,'Cost Input'!$P$7:$P$964,'Cost Input'!$B$7:$B$964,"No non-staff costs")</f>
        <v>0</v>
      </c>
      <c r="N37" s="142"/>
      <c r="O37" s="141"/>
      <c r="P37" s="98">
        <f>SUMIFS('Cost Input'!$M$7:$M$964,'Cost Input'!$P$7:$P$964,'Summary - II'!N37,'Cost Input'!$A$7:$A$964,'Summary - II'!M$10)</f>
        <v>0</v>
      </c>
      <c r="Q37" s="99">
        <f>SUMIFS('Cost Input'!$N$7:$N$964,'Cost Input'!$P$7:$P$964,'Summary - II'!N37,'Cost Input'!$A$7:$A$964,'Summary - II'!M$10)</f>
        <v>0</v>
      </c>
      <c r="R37" s="1"/>
      <c r="S37" s="140">
        <f>_xlfn.XLOOKUP(T37,'Cost Input'!$P$7:$P$964,'Cost Input'!$B$7:$B$964,"No non-staff costs")</f>
        <v>0</v>
      </c>
      <c r="T37" s="142"/>
      <c r="U37" s="141"/>
      <c r="V37" s="98">
        <f>SUMIFS('Cost Input'!$M$7:$M$964,'Cost Input'!$P$7:$P$964,'Summary - II'!T37,'Cost Input'!$A$7:$A$964,'Summary - II'!S$10)</f>
        <v>0</v>
      </c>
      <c r="W37" s="99">
        <f>SUMIFS('Cost Input'!$N$7:$N$964,'Cost Input'!$P$7:$P$964,'Summary - II'!T37,'Cost Input'!$A$7:$A$964,'Summary - II'!S$10)</f>
        <v>0</v>
      </c>
      <c r="X37" s="1"/>
      <c r="Y37" s="140">
        <f>_xlfn.XLOOKUP(Z37,'Cost Input'!$P$7:$P$964,'Cost Input'!$B$7:$B$964,"No non-staff costs")</f>
        <v>0</v>
      </c>
      <c r="Z37" s="142"/>
      <c r="AA37" s="141"/>
      <c r="AB37" s="98">
        <f>SUMIFS('Cost Input'!$M$7:$M$964,'Cost Input'!$P$7:$P$964,'Summary - II'!Z37,'Cost Input'!$A$7:$A$964,'Summary - II'!Y$10)</f>
        <v>0</v>
      </c>
      <c r="AC37" s="99">
        <f>SUMIFS('Cost Input'!$N$7:$N$964,'Cost Input'!$P$7:$P$964,'Summary - II'!Z37,'Cost Input'!$A$7:$A$964,'Summary - II'!Y$10)</f>
        <v>0</v>
      </c>
      <c r="AD37" s="1"/>
      <c r="AE37" s="140">
        <f>_xlfn.XLOOKUP(AF37,'Cost Input'!$P$7:$P$964,'Cost Input'!$B$7:$B$964,"No non-staff costs")</f>
        <v>0</v>
      </c>
      <c r="AF37" s="142"/>
      <c r="AG37" s="141"/>
      <c r="AH37" s="98">
        <f>SUMIFS('Cost Input'!$M$7:$M$964,'Cost Input'!$P$7:$P$964,'Summary - II'!AF37,'Cost Input'!$A$7:$A$964,'Summary - II'!AE$10)</f>
        <v>0</v>
      </c>
      <c r="AI37" s="99">
        <f>SUMIFS('Cost Input'!$N$7:$N$964,'Cost Input'!$P$7:$P$964,'Summary - II'!AF37,'Cost Input'!$A$7:$A$964,'Summary - II'!AE$10)</f>
        <v>0</v>
      </c>
      <c r="AJ37" s="1"/>
      <c r="AK37" s="140">
        <f>_xlfn.XLOOKUP(AL37,'Cost Input'!$P$7:$P$964,'Cost Input'!$B$7:$B$964,"No non-staff costs")</f>
        <v>0</v>
      </c>
      <c r="AL37" s="142"/>
      <c r="AM37" s="141"/>
      <c r="AN37" s="98">
        <f>SUMIFS('Cost Input'!$M$7:$M$964,'Cost Input'!$P$7:$P$964,'Summary - II'!AL37,'Cost Input'!$A$7:$A$964,'Summary - II'!AK$10)</f>
        <v>0</v>
      </c>
      <c r="AO37" s="99">
        <f>SUMIFS('Cost Input'!$N$7:$N$964,'Cost Input'!$P$7:$P$964,'Summary - II'!AL37,'Cost Input'!$A$7:$A$964,'Summary - II'!AK$10)</f>
        <v>0</v>
      </c>
      <c r="AP37" s="1"/>
      <c r="AQ37" s="140">
        <f>_xlfn.XLOOKUP(AR37,'Cost Input'!$P$7:$P$964,'Cost Input'!$B$7:$B$964,"No non-staff costs")</f>
        <v>0</v>
      </c>
      <c r="AR37" s="142"/>
      <c r="AS37" s="141"/>
      <c r="AT37" s="98">
        <f>SUMIFS('Cost Input'!$M$7:$M$964,'Cost Input'!$P$7:$P$964,'Summary - II'!AR37,'Cost Input'!$A$7:$A$964,'Summary - II'!AQ$10)</f>
        <v>0</v>
      </c>
      <c r="AU37" s="99">
        <f>SUMIFS('Cost Input'!$N$7:$N$964,'Cost Input'!$P$7:$P$964,'Summary - II'!AR37,'Cost Input'!$A$7:$A$964,'Summary - II'!AQ$10)</f>
        <v>0</v>
      </c>
      <c r="AV37" s="1"/>
      <c r="AW37" s="140">
        <f>_xlfn.XLOOKUP(AX37,'Cost Input'!$P$7:$P$964,'Cost Input'!$B$7:$B$964,"No non-staff costs")</f>
        <v>0</v>
      </c>
      <c r="AX37" s="142"/>
      <c r="AY37" s="141"/>
      <c r="AZ37" s="98">
        <f>SUMIFS('Cost Input'!$M$7:$M$964,'Cost Input'!$P$7:$P$964,'Summary - II'!AX37,'Cost Input'!$A$7:$A$964,'Summary - II'!AW$10)</f>
        <v>0</v>
      </c>
      <c r="BA37" s="99">
        <f>SUMIFS('Cost Input'!$N$7:$N$964,'Cost Input'!$P$7:$P$964,'Summary - II'!AX37,'Cost Input'!$A$7:$A$964,'Summary - II'!AW$10)</f>
        <v>0</v>
      </c>
      <c r="BB37" s="1"/>
      <c r="BC37" s="140">
        <f>_xlfn.XLOOKUP(BD37,'Cost Input'!$P$7:$P$964,'Cost Input'!$B$7:$B$964,"No non-staff costs")</f>
        <v>0</v>
      </c>
      <c r="BD37" s="142"/>
      <c r="BE37" s="141"/>
      <c r="BF37" s="98">
        <f>SUMIFS('Cost Input'!$M$7:$M$964,'Cost Input'!$P$7:$P$964,'Summary - II'!BD37,'Cost Input'!$A$7:$A$964,'Summary - II'!BC$10)</f>
        <v>0</v>
      </c>
      <c r="BG37" s="99">
        <f>SUMIFS('Cost Input'!$N$7:$N$964,'Cost Input'!$P$7:$P$964,'Summary - II'!BD37,'Cost Input'!$A$7:$A$964,'Summary - II'!BC$10)</f>
        <v>0</v>
      </c>
    </row>
    <row r="38" spans="1:59" ht="14.25" customHeight="1">
      <c r="A38" s="140">
        <f>_xlfn.XLOOKUP(B38,'Cost Input'!$P$7:$P$964,'Cost Input'!$B$7:$B$964,"No non-staff costs")</f>
        <v>0</v>
      </c>
      <c r="B38" s="142"/>
      <c r="C38" s="142"/>
      <c r="D38" s="91">
        <f>SUMIFS('Cost Input'!$M$7:$M$964,'Cost Input'!$P$7:$P$964,'Summary - II'!B38,'Cost Input'!$A$7:$A$964,'Summary - II'!A$10)</f>
        <v>0</v>
      </c>
      <c r="E38" s="92">
        <f>SUMIFS('Cost Input'!$N$7:$N$964,'Cost Input'!$P$7:$P$964,'Summary - II'!B38,'Cost Input'!$A$7:$A$964,'Summary - II'!A$10)</f>
        <v>0</v>
      </c>
      <c r="F38" s="1"/>
      <c r="G38" s="140">
        <f>_xlfn.XLOOKUP(H38,'Cost Input'!$P$7:$P$964,'Cost Input'!$B$7:$B$964,"No non-staff costs")</f>
        <v>0</v>
      </c>
      <c r="H38" s="142"/>
      <c r="I38" s="141"/>
      <c r="J38" s="98">
        <f>SUMIFS('Cost Input'!$M$7:$M$964,'Cost Input'!$P$7:$P$964,'Summary - II'!H38,'Cost Input'!$A$7:$A$964,'Summary - II'!G$10)</f>
        <v>0</v>
      </c>
      <c r="K38" s="99">
        <f>SUMIFS('Cost Input'!$N$7:$N$964,'Cost Input'!$P$7:$P$964,'Summary - II'!H38,'Cost Input'!$A$7:$A$964,'Summary - II'!G$10)</f>
        <v>0</v>
      </c>
      <c r="L38" s="1"/>
      <c r="M38" s="140">
        <f>_xlfn.XLOOKUP(N38,'Cost Input'!$P$7:$P$964,'Cost Input'!$B$7:$B$964,"No non-staff costs")</f>
        <v>0</v>
      </c>
      <c r="N38" s="142"/>
      <c r="O38" s="141"/>
      <c r="P38" s="98">
        <f>SUMIFS('Cost Input'!$M$7:$M$964,'Cost Input'!$P$7:$P$964,'Summary - II'!N38,'Cost Input'!$A$7:$A$964,'Summary - II'!M$10)</f>
        <v>0</v>
      </c>
      <c r="Q38" s="99">
        <f>SUMIFS('Cost Input'!$N$7:$N$964,'Cost Input'!$P$7:$P$964,'Summary - II'!N38,'Cost Input'!$A$7:$A$964,'Summary - II'!M$10)</f>
        <v>0</v>
      </c>
      <c r="R38" s="1"/>
      <c r="S38" s="140">
        <f>_xlfn.XLOOKUP(T38,'Cost Input'!$P$7:$P$964,'Cost Input'!$B$7:$B$964,"No non-staff costs")</f>
        <v>0</v>
      </c>
      <c r="T38" s="142"/>
      <c r="U38" s="141"/>
      <c r="V38" s="98">
        <f>SUMIFS('Cost Input'!$M$7:$M$964,'Cost Input'!$P$7:$P$964,'Summary - II'!T38,'Cost Input'!$A$7:$A$964,'Summary - II'!S$10)</f>
        <v>0</v>
      </c>
      <c r="W38" s="99">
        <f>SUMIFS('Cost Input'!$N$7:$N$964,'Cost Input'!$P$7:$P$964,'Summary - II'!T38,'Cost Input'!$A$7:$A$964,'Summary - II'!S$10)</f>
        <v>0</v>
      </c>
      <c r="X38" s="1"/>
      <c r="Y38" s="140">
        <f>_xlfn.XLOOKUP(Z38,'Cost Input'!$P$7:$P$964,'Cost Input'!$B$7:$B$964,"No non-staff costs")</f>
        <v>0</v>
      </c>
      <c r="Z38" s="142"/>
      <c r="AA38" s="141"/>
      <c r="AB38" s="98">
        <f>SUMIFS('Cost Input'!$M$7:$M$964,'Cost Input'!$P$7:$P$964,'Summary - II'!Z38,'Cost Input'!$A$7:$A$964,'Summary - II'!Y$10)</f>
        <v>0</v>
      </c>
      <c r="AC38" s="99">
        <f>SUMIFS('Cost Input'!$N$7:$N$964,'Cost Input'!$P$7:$P$964,'Summary - II'!Z38,'Cost Input'!$A$7:$A$964,'Summary - II'!Y$10)</f>
        <v>0</v>
      </c>
      <c r="AD38" s="1"/>
      <c r="AE38" s="140">
        <f>_xlfn.XLOOKUP(AF38,'Cost Input'!$P$7:$P$964,'Cost Input'!$B$7:$B$964,"No non-staff costs")</f>
        <v>0</v>
      </c>
      <c r="AF38" s="142"/>
      <c r="AG38" s="141"/>
      <c r="AH38" s="98">
        <f>SUMIFS('Cost Input'!$M$7:$M$964,'Cost Input'!$P$7:$P$964,'Summary - II'!AF38,'Cost Input'!$A$7:$A$964,'Summary - II'!AE$10)</f>
        <v>0</v>
      </c>
      <c r="AI38" s="99">
        <f>SUMIFS('Cost Input'!$N$7:$N$964,'Cost Input'!$P$7:$P$964,'Summary - II'!AF38,'Cost Input'!$A$7:$A$964,'Summary - II'!AE$10)</f>
        <v>0</v>
      </c>
      <c r="AJ38" s="1"/>
      <c r="AK38" s="140">
        <f>_xlfn.XLOOKUP(AL38,'Cost Input'!$P$7:$P$964,'Cost Input'!$B$7:$B$964,"No non-staff costs")</f>
        <v>0</v>
      </c>
      <c r="AL38" s="142"/>
      <c r="AM38" s="141"/>
      <c r="AN38" s="98">
        <f>SUMIFS('Cost Input'!$M$7:$M$964,'Cost Input'!$P$7:$P$964,'Summary - II'!AL38,'Cost Input'!$A$7:$A$964,'Summary - II'!AK$10)</f>
        <v>0</v>
      </c>
      <c r="AO38" s="99">
        <f>SUMIFS('Cost Input'!$N$7:$N$964,'Cost Input'!$P$7:$P$964,'Summary - II'!AL38,'Cost Input'!$A$7:$A$964,'Summary - II'!AK$10)</f>
        <v>0</v>
      </c>
      <c r="AP38" s="1"/>
      <c r="AQ38" s="140">
        <f>_xlfn.XLOOKUP(AR38,'Cost Input'!$P$7:$P$964,'Cost Input'!$B$7:$B$964,"No non-staff costs")</f>
        <v>0</v>
      </c>
      <c r="AR38" s="142"/>
      <c r="AS38" s="141"/>
      <c r="AT38" s="98">
        <f>SUMIFS('Cost Input'!$M$7:$M$964,'Cost Input'!$P$7:$P$964,'Summary - II'!AR38,'Cost Input'!$A$7:$A$964,'Summary - II'!AQ$10)</f>
        <v>0</v>
      </c>
      <c r="AU38" s="99">
        <f>SUMIFS('Cost Input'!$N$7:$N$964,'Cost Input'!$P$7:$P$964,'Summary - II'!AR38,'Cost Input'!$A$7:$A$964,'Summary - II'!AQ$10)</f>
        <v>0</v>
      </c>
      <c r="AV38" s="1"/>
      <c r="AW38" s="140">
        <f>_xlfn.XLOOKUP(AX38,'Cost Input'!$P$7:$P$964,'Cost Input'!$B$7:$B$964,"No non-staff costs")</f>
        <v>0</v>
      </c>
      <c r="AX38" s="142"/>
      <c r="AY38" s="141"/>
      <c r="AZ38" s="98">
        <f>SUMIFS('Cost Input'!$M$7:$M$964,'Cost Input'!$P$7:$P$964,'Summary - II'!AX38,'Cost Input'!$A$7:$A$964,'Summary - II'!AW$10)</f>
        <v>0</v>
      </c>
      <c r="BA38" s="99">
        <f>SUMIFS('Cost Input'!$N$7:$N$964,'Cost Input'!$P$7:$P$964,'Summary - II'!AX38,'Cost Input'!$A$7:$A$964,'Summary - II'!AW$10)</f>
        <v>0</v>
      </c>
      <c r="BB38" s="1"/>
      <c r="BC38" s="140">
        <f>_xlfn.XLOOKUP(BD38,'Cost Input'!$P$7:$P$964,'Cost Input'!$B$7:$B$964,"No non-staff costs")</f>
        <v>0</v>
      </c>
      <c r="BD38" s="142"/>
      <c r="BE38" s="141"/>
      <c r="BF38" s="98">
        <f>SUMIFS('Cost Input'!$M$7:$M$964,'Cost Input'!$P$7:$P$964,'Summary - II'!BD38,'Cost Input'!$A$7:$A$964,'Summary - II'!BC$10)</f>
        <v>0</v>
      </c>
      <c r="BG38" s="99">
        <f>SUMIFS('Cost Input'!$N$7:$N$964,'Cost Input'!$P$7:$P$964,'Summary - II'!BD38,'Cost Input'!$A$7:$A$964,'Summary - II'!BC$10)</f>
        <v>0</v>
      </c>
    </row>
    <row r="39" spans="1:59" ht="14.25" customHeight="1">
      <c r="A39" s="140">
        <f>_xlfn.XLOOKUP(B39,'Cost Input'!$P$7:$P$964,'Cost Input'!$B$7:$B$964,"No non-staff costs")</f>
        <v>0</v>
      </c>
      <c r="B39" s="142"/>
      <c r="C39" s="142"/>
      <c r="D39" s="91">
        <f>SUMIFS('Cost Input'!$M$7:$M$964,'Cost Input'!$P$7:$P$964,'Summary - II'!B39,'Cost Input'!$A$7:$A$964,'Summary - II'!A$10)</f>
        <v>0</v>
      </c>
      <c r="E39" s="92">
        <f>SUMIFS('Cost Input'!$N$7:$N$964,'Cost Input'!$P$7:$P$964,'Summary - II'!B39,'Cost Input'!$A$7:$A$964,'Summary - II'!A$10)</f>
        <v>0</v>
      </c>
      <c r="F39" s="1"/>
      <c r="G39" s="140">
        <f>_xlfn.XLOOKUP(H39,'Cost Input'!$P$7:$P$964,'Cost Input'!$B$7:$B$964,"No non-staff costs")</f>
        <v>0</v>
      </c>
      <c r="H39" s="142"/>
      <c r="I39" s="141"/>
      <c r="J39" s="98">
        <f>SUMIFS('Cost Input'!$M$7:$M$964,'Cost Input'!$P$7:$P$964,'Summary - II'!H39,'Cost Input'!$A$7:$A$964,'Summary - II'!G$10)</f>
        <v>0</v>
      </c>
      <c r="K39" s="99">
        <f>SUMIFS('Cost Input'!$N$7:$N$964,'Cost Input'!$P$7:$P$964,'Summary - II'!H39,'Cost Input'!$A$7:$A$964,'Summary - II'!G$10)</f>
        <v>0</v>
      </c>
      <c r="L39" s="1"/>
      <c r="M39" s="140">
        <f>_xlfn.XLOOKUP(N39,'Cost Input'!$P$7:$P$964,'Cost Input'!$B$7:$B$964,"No non-staff costs")</f>
        <v>0</v>
      </c>
      <c r="N39" s="142"/>
      <c r="O39" s="141"/>
      <c r="P39" s="98">
        <f>SUMIFS('Cost Input'!$M$7:$M$964,'Cost Input'!$P$7:$P$964,'Summary - II'!N39,'Cost Input'!$A$7:$A$964,'Summary - II'!M$10)</f>
        <v>0</v>
      </c>
      <c r="Q39" s="99">
        <f>SUMIFS('Cost Input'!$N$7:$N$964,'Cost Input'!$P$7:$P$964,'Summary - II'!N39,'Cost Input'!$A$7:$A$964,'Summary - II'!M$10)</f>
        <v>0</v>
      </c>
      <c r="R39" s="1"/>
      <c r="S39" s="140">
        <f>_xlfn.XLOOKUP(T39,'Cost Input'!$P$7:$P$964,'Cost Input'!$B$7:$B$964,"No non-staff costs")</f>
        <v>0</v>
      </c>
      <c r="T39" s="142"/>
      <c r="U39" s="141"/>
      <c r="V39" s="98">
        <f>SUMIFS('Cost Input'!$M$7:$M$964,'Cost Input'!$P$7:$P$964,'Summary - II'!T39,'Cost Input'!$A$7:$A$964,'Summary - II'!S$10)</f>
        <v>0</v>
      </c>
      <c r="W39" s="99">
        <f>SUMIFS('Cost Input'!$N$7:$N$964,'Cost Input'!$P$7:$P$964,'Summary - II'!T39,'Cost Input'!$A$7:$A$964,'Summary - II'!S$10)</f>
        <v>0</v>
      </c>
      <c r="X39" s="1"/>
      <c r="Y39" s="140">
        <f>_xlfn.XLOOKUP(Z39,'Cost Input'!$P$7:$P$964,'Cost Input'!$B$7:$B$964,"No non-staff costs")</f>
        <v>0</v>
      </c>
      <c r="Z39" s="142"/>
      <c r="AA39" s="141"/>
      <c r="AB39" s="98">
        <f>SUMIFS('Cost Input'!$M$7:$M$964,'Cost Input'!$P$7:$P$964,'Summary - II'!Z39,'Cost Input'!$A$7:$A$964,'Summary - II'!Y$10)</f>
        <v>0</v>
      </c>
      <c r="AC39" s="99">
        <f>SUMIFS('Cost Input'!$N$7:$N$964,'Cost Input'!$P$7:$P$964,'Summary - II'!Z39,'Cost Input'!$A$7:$A$964,'Summary - II'!Y$10)</f>
        <v>0</v>
      </c>
      <c r="AD39" s="1"/>
      <c r="AE39" s="140">
        <f>_xlfn.XLOOKUP(AF39,'Cost Input'!$P$7:$P$964,'Cost Input'!$B$7:$B$964,"No non-staff costs")</f>
        <v>0</v>
      </c>
      <c r="AF39" s="142"/>
      <c r="AG39" s="141"/>
      <c r="AH39" s="98">
        <f>SUMIFS('Cost Input'!$M$7:$M$964,'Cost Input'!$P$7:$P$964,'Summary - II'!AF39,'Cost Input'!$A$7:$A$964,'Summary - II'!AE$10)</f>
        <v>0</v>
      </c>
      <c r="AI39" s="99">
        <f>SUMIFS('Cost Input'!$N$7:$N$964,'Cost Input'!$P$7:$P$964,'Summary - II'!AF39,'Cost Input'!$A$7:$A$964,'Summary - II'!AE$10)</f>
        <v>0</v>
      </c>
      <c r="AJ39" s="1"/>
      <c r="AK39" s="140">
        <f>_xlfn.XLOOKUP(AL39,'Cost Input'!$P$7:$P$964,'Cost Input'!$B$7:$B$964,"No non-staff costs")</f>
        <v>0</v>
      </c>
      <c r="AL39" s="142"/>
      <c r="AM39" s="141"/>
      <c r="AN39" s="98">
        <f>SUMIFS('Cost Input'!$M$7:$M$964,'Cost Input'!$P$7:$P$964,'Summary - II'!AL39,'Cost Input'!$A$7:$A$964,'Summary - II'!AK$10)</f>
        <v>0</v>
      </c>
      <c r="AO39" s="99">
        <f>SUMIFS('Cost Input'!$N$7:$N$964,'Cost Input'!$P$7:$P$964,'Summary - II'!AL39,'Cost Input'!$A$7:$A$964,'Summary - II'!AK$10)</f>
        <v>0</v>
      </c>
      <c r="AP39" s="1"/>
      <c r="AQ39" s="140">
        <f>_xlfn.XLOOKUP(AR39,'Cost Input'!$P$7:$P$964,'Cost Input'!$B$7:$B$964,"No non-staff costs")</f>
        <v>0</v>
      </c>
      <c r="AR39" s="142"/>
      <c r="AS39" s="141"/>
      <c r="AT39" s="98">
        <f>SUMIFS('Cost Input'!$M$7:$M$964,'Cost Input'!$P$7:$P$964,'Summary - II'!AR39,'Cost Input'!$A$7:$A$964,'Summary - II'!AQ$10)</f>
        <v>0</v>
      </c>
      <c r="AU39" s="99">
        <f>SUMIFS('Cost Input'!$N$7:$N$964,'Cost Input'!$P$7:$P$964,'Summary - II'!AR39,'Cost Input'!$A$7:$A$964,'Summary - II'!AQ$10)</f>
        <v>0</v>
      </c>
      <c r="AV39" s="1"/>
      <c r="AW39" s="140">
        <f>_xlfn.XLOOKUP(AX39,'Cost Input'!$P$7:$P$964,'Cost Input'!$B$7:$B$964,"No non-staff costs")</f>
        <v>0</v>
      </c>
      <c r="AX39" s="142"/>
      <c r="AY39" s="141"/>
      <c r="AZ39" s="98">
        <f>SUMIFS('Cost Input'!$M$7:$M$964,'Cost Input'!$P$7:$P$964,'Summary - II'!AX39,'Cost Input'!$A$7:$A$964,'Summary - II'!AW$10)</f>
        <v>0</v>
      </c>
      <c r="BA39" s="99">
        <f>SUMIFS('Cost Input'!$N$7:$N$964,'Cost Input'!$P$7:$P$964,'Summary - II'!AX39,'Cost Input'!$A$7:$A$964,'Summary - II'!AW$10)</f>
        <v>0</v>
      </c>
      <c r="BB39" s="1"/>
      <c r="BC39" s="140">
        <f>_xlfn.XLOOKUP(BD39,'Cost Input'!$P$7:$P$964,'Cost Input'!$B$7:$B$964,"No non-staff costs")</f>
        <v>0</v>
      </c>
      <c r="BD39" s="142"/>
      <c r="BE39" s="141"/>
      <c r="BF39" s="98">
        <f>SUMIFS('Cost Input'!$M$7:$M$964,'Cost Input'!$P$7:$P$964,'Summary - II'!BD39,'Cost Input'!$A$7:$A$964,'Summary - II'!BC$10)</f>
        <v>0</v>
      </c>
      <c r="BG39" s="99">
        <f>SUMIFS('Cost Input'!$N$7:$N$964,'Cost Input'!$P$7:$P$964,'Summary - II'!BD39,'Cost Input'!$A$7:$A$964,'Summary - II'!BC$10)</f>
        <v>0</v>
      </c>
    </row>
    <row r="40" spans="1:59" ht="14.25" customHeight="1">
      <c r="A40" s="140">
        <f>_xlfn.XLOOKUP(B40,'Cost Input'!$P$7:$P$964,'Cost Input'!$B$7:$B$964,"No non-staff costs")</f>
        <v>0</v>
      </c>
      <c r="B40" s="142"/>
      <c r="C40" s="142"/>
      <c r="D40" s="91">
        <f>SUMIFS('Cost Input'!$M$7:$M$964,'Cost Input'!$P$7:$P$964,'Summary - II'!B40,'Cost Input'!$A$7:$A$964,'Summary - II'!A$10)</f>
        <v>0</v>
      </c>
      <c r="E40" s="92">
        <f>SUMIFS('Cost Input'!$N$7:$N$964,'Cost Input'!$P$7:$P$964,'Summary - II'!B40,'Cost Input'!$A$7:$A$964,'Summary - II'!A$10)</f>
        <v>0</v>
      </c>
      <c r="F40" s="1"/>
      <c r="G40" s="140">
        <f>_xlfn.XLOOKUP(H40,'Cost Input'!$P$7:$P$964,'Cost Input'!$B$7:$B$964,"No non-staff costs")</f>
        <v>0</v>
      </c>
      <c r="H40" s="142"/>
      <c r="I40" s="141"/>
      <c r="J40" s="98">
        <f>SUMIFS('Cost Input'!$M$7:$M$964,'Cost Input'!$P$7:$P$964,'Summary - II'!H40,'Cost Input'!$A$7:$A$964,'Summary - II'!G$10)</f>
        <v>0</v>
      </c>
      <c r="K40" s="99">
        <f>SUMIFS('Cost Input'!$N$7:$N$964,'Cost Input'!$P$7:$P$964,'Summary - II'!H40,'Cost Input'!$A$7:$A$964,'Summary - II'!G$10)</f>
        <v>0</v>
      </c>
      <c r="L40" s="1"/>
      <c r="M40" s="140">
        <f>_xlfn.XLOOKUP(N40,'Cost Input'!$P$7:$P$964,'Cost Input'!$B$7:$B$964,"No non-staff costs")</f>
        <v>0</v>
      </c>
      <c r="N40" s="142"/>
      <c r="O40" s="141"/>
      <c r="P40" s="98">
        <f>SUMIFS('Cost Input'!$M$7:$M$964,'Cost Input'!$P$7:$P$964,'Summary - II'!N40,'Cost Input'!$A$7:$A$964,'Summary - II'!M$10)</f>
        <v>0</v>
      </c>
      <c r="Q40" s="99">
        <f>SUMIFS('Cost Input'!$N$7:$N$964,'Cost Input'!$P$7:$P$964,'Summary - II'!N40,'Cost Input'!$A$7:$A$964,'Summary - II'!M$10)</f>
        <v>0</v>
      </c>
      <c r="R40" s="1"/>
      <c r="S40" s="140">
        <f>_xlfn.XLOOKUP(T40,'Cost Input'!$P$7:$P$964,'Cost Input'!$B$7:$B$964,"No non-staff costs")</f>
        <v>0</v>
      </c>
      <c r="T40" s="142"/>
      <c r="U40" s="141"/>
      <c r="V40" s="98">
        <f>SUMIFS('Cost Input'!$M$7:$M$964,'Cost Input'!$P$7:$P$964,'Summary - II'!T40,'Cost Input'!$A$7:$A$964,'Summary - II'!S$10)</f>
        <v>0</v>
      </c>
      <c r="W40" s="99">
        <f>SUMIFS('Cost Input'!$N$7:$N$964,'Cost Input'!$P$7:$P$964,'Summary - II'!T40,'Cost Input'!$A$7:$A$964,'Summary - II'!S$10)</f>
        <v>0</v>
      </c>
      <c r="X40" s="1"/>
      <c r="Y40" s="140">
        <f>_xlfn.XLOOKUP(Z40,'Cost Input'!$P$7:$P$964,'Cost Input'!$B$7:$B$964,"No non-staff costs")</f>
        <v>0</v>
      </c>
      <c r="Z40" s="142"/>
      <c r="AA40" s="141"/>
      <c r="AB40" s="98">
        <f>SUMIFS('Cost Input'!$M$7:$M$964,'Cost Input'!$P$7:$P$964,'Summary - II'!Z40,'Cost Input'!$A$7:$A$964,'Summary - II'!Y$10)</f>
        <v>0</v>
      </c>
      <c r="AC40" s="99">
        <f>SUMIFS('Cost Input'!$N$7:$N$964,'Cost Input'!$P$7:$P$964,'Summary - II'!Z40,'Cost Input'!$A$7:$A$964,'Summary - II'!Y$10)</f>
        <v>0</v>
      </c>
      <c r="AD40" s="1"/>
      <c r="AE40" s="140">
        <f>_xlfn.XLOOKUP(AF40,'Cost Input'!$P$7:$P$964,'Cost Input'!$B$7:$B$964,"No non-staff costs")</f>
        <v>0</v>
      </c>
      <c r="AF40" s="142"/>
      <c r="AG40" s="141"/>
      <c r="AH40" s="98">
        <f>SUMIFS('Cost Input'!$M$7:$M$964,'Cost Input'!$P$7:$P$964,'Summary - II'!AF40,'Cost Input'!$A$7:$A$964,'Summary - II'!AE$10)</f>
        <v>0</v>
      </c>
      <c r="AI40" s="99">
        <f>SUMIFS('Cost Input'!$N$7:$N$964,'Cost Input'!$P$7:$P$964,'Summary - II'!AF40,'Cost Input'!$A$7:$A$964,'Summary - II'!AE$10)</f>
        <v>0</v>
      </c>
      <c r="AJ40" s="1"/>
      <c r="AK40" s="140">
        <f>_xlfn.XLOOKUP(AL40,'Cost Input'!$P$7:$P$964,'Cost Input'!$B$7:$B$964,"No non-staff costs")</f>
        <v>0</v>
      </c>
      <c r="AL40" s="142"/>
      <c r="AM40" s="141"/>
      <c r="AN40" s="98">
        <f>SUMIFS('Cost Input'!$M$7:$M$964,'Cost Input'!$P$7:$P$964,'Summary - II'!AL40,'Cost Input'!$A$7:$A$964,'Summary - II'!AK$10)</f>
        <v>0</v>
      </c>
      <c r="AO40" s="99">
        <f>SUMIFS('Cost Input'!$N$7:$N$964,'Cost Input'!$P$7:$P$964,'Summary - II'!AL40,'Cost Input'!$A$7:$A$964,'Summary - II'!AK$10)</f>
        <v>0</v>
      </c>
      <c r="AP40" s="1"/>
      <c r="AQ40" s="140">
        <f>_xlfn.XLOOKUP(AR40,'Cost Input'!$P$7:$P$964,'Cost Input'!$B$7:$B$964,"No non-staff costs")</f>
        <v>0</v>
      </c>
      <c r="AR40" s="142"/>
      <c r="AS40" s="141"/>
      <c r="AT40" s="98">
        <f>SUMIFS('Cost Input'!$M$7:$M$964,'Cost Input'!$P$7:$P$964,'Summary - II'!AR40,'Cost Input'!$A$7:$A$964,'Summary - II'!AQ$10)</f>
        <v>0</v>
      </c>
      <c r="AU40" s="99">
        <f>SUMIFS('Cost Input'!$N$7:$N$964,'Cost Input'!$P$7:$P$964,'Summary - II'!AR40,'Cost Input'!$A$7:$A$964,'Summary - II'!AQ$10)</f>
        <v>0</v>
      </c>
      <c r="AV40" s="1"/>
      <c r="AW40" s="140">
        <f>_xlfn.XLOOKUP(AX40,'Cost Input'!$P$7:$P$964,'Cost Input'!$B$7:$B$964,"No non-staff costs")</f>
        <v>0</v>
      </c>
      <c r="AX40" s="142"/>
      <c r="AY40" s="141"/>
      <c r="AZ40" s="98">
        <f>SUMIFS('Cost Input'!$M$7:$M$964,'Cost Input'!$P$7:$P$964,'Summary - II'!AX40,'Cost Input'!$A$7:$A$964,'Summary - II'!AW$10)</f>
        <v>0</v>
      </c>
      <c r="BA40" s="99">
        <f>SUMIFS('Cost Input'!$N$7:$N$964,'Cost Input'!$P$7:$P$964,'Summary - II'!AX40,'Cost Input'!$A$7:$A$964,'Summary - II'!AW$10)</f>
        <v>0</v>
      </c>
      <c r="BB40" s="1"/>
      <c r="BC40" s="140">
        <f>_xlfn.XLOOKUP(BD40,'Cost Input'!$P$7:$P$964,'Cost Input'!$B$7:$B$964,"No non-staff costs")</f>
        <v>0</v>
      </c>
      <c r="BD40" s="142"/>
      <c r="BE40" s="141"/>
      <c r="BF40" s="98">
        <f>SUMIFS('Cost Input'!$M$7:$M$964,'Cost Input'!$P$7:$P$964,'Summary - II'!BD40,'Cost Input'!$A$7:$A$964,'Summary - II'!BC$10)</f>
        <v>0</v>
      </c>
      <c r="BG40" s="99">
        <f>SUMIFS('Cost Input'!$N$7:$N$964,'Cost Input'!$P$7:$P$964,'Summary - II'!BD40,'Cost Input'!$A$7:$A$964,'Summary - II'!BC$10)</f>
        <v>0</v>
      </c>
    </row>
    <row r="41" spans="1:59" ht="14.25" customHeight="1">
      <c r="A41" s="140">
        <f>_xlfn.XLOOKUP(B41,'Cost Input'!$P$7:$P$964,'Cost Input'!$B$7:$B$964,"No non-staff costs")</f>
        <v>0</v>
      </c>
      <c r="B41" s="142"/>
      <c r="C41" s="142"/>
      <c r="D41" s="91">
        <f>SUMIFS('Cost Input'!$M$7:$M$964,'Cost Input'!$P$7:$P$964,'Summary - II'!B41,'Cost Input'!$A$7:$A$964,'Summary - II'!A$10)</f>
        <v>0</v>
      </c>
      <c r="E41" s="92">
        <f>SUMIFS('Cost Input'!$N$7:$N$964,'Cost Input'!$P$7:$P$964,'Summary - II'!B41,'Cost Input'!$A$7:$A$964,'Summary - II'!A$10)</f>
        <v>0</v>
      </c>
      <c r="F41" s="1"/>
      <c r="G41" s="140">
        <f>_xlfn.XLOOKUP(H41,'Cost Input'!$P$7:$P$964,'Cost Input'!$B$7:$B$964,"No non-staff costs")</f>
        <v>0</v>
      </c>
      <c r="H41" s="142"/>
      <c r="I41" s="141"/>
      <c r="J41" s="98">
        <f>SUMIFS('Cost Input'!$M$7:$M$964,'Cost Input'!$P$7:$P$964,'Summary - II'!H41,'Cost Input'!$A$7:$A$964,'Summary - II'!G$10)</f>
        <v>0</v>
      </c>
      <c r="K41" s="99">
        <f>SUMIFS('Cost Input'!$N$7:$N$964,'Cost Input'!$P$7:$P$964,'Summary - II'!H41,'Cost Input'!$A$7:$A$964,'Summary - II'!G$10)</f>
        <v>0</v>
      </c>
      <c r="L41" s="1"/>
      <c r="M41" s="140">
        <f>_xlfn.XLOOKUP(N41,'Cost Input'!$P$7:$P$964,'Cost Input'!$B$7:$B$964,"No non-staff costs")</f>
        <v>0</v>
      </c>
      <c r="N41" s="142"/>
      <c r="O41" s="141"/>
      <c r="P41" s="98">
        <f>SUMIFS('Cost Input'!$M$7:$M$964,'Cost Input'!$P$7:$P$964,'Summary - II'!N41,'Cost Input'!$A$7:$A$964,'Summary - II'!M$10)</f>
        <v>0</v>
      </c>
      <c r="Q41" s="99">
        <f>SUMIFS('Cost Input'!$N$7:$N$964,'Cost Input'!$P$7:$P$964,'Summary - II'!N41,'Cost Input'!$A$7:$A$964,'Summary - II'!M$10)</f>
        <v>0</v>
      </c>
      <c r="R41" s="1"/>
      <c r="S41" s="140">
        <f>_xlfn.XLOOKUP(T41,'Cost Input'!$P$7:$P$964,'Cost Input'!$B$7:$B$964,"No non-staff costs")</f>
        <v>0</v>
      </c>
      <c r="T41" s="142"/>
      <c r="U41" s="141"/>
      <c r="V41" s="98">
        <f>SUMIFS('Cost Input'!$M$7:$M$964,'Cost Input'!$P$7:$P$964,'Summary - II'!T41,'Cost Input'!$A$7:$A$964,'Summary - II'!S$10)</f>
        <v>0</v>
      </c>
      <c r="W41" s="99">
        <f>SUMIFS('Cost Input'!$N$7:$N$964,'Cost Input'!$P$7:$P$964,'Summary - II'!T41,'Cost Input'!$A$7:$A$964,'Summary - II'!S$10)</f>
        <v>0</v>
      </c>
      <c r="X41" s="1"/>
      <c r="Y41" s="140">
        <f>_xlfn.XLOOKUP(Z41,'Cost Input'!$P$7:$P$964,'Cost Input'!$B$7:$B$964,"No non-staff costs")</f>
        <v>0</v>
      </c>
      <c r="Z41" s="142"/>
      <c r="AA41" s="141"/>
      <c r="AB41" s="98">
        <f>SUMIFS('Cost Input'!$M$7:$M$964,'Cost Input'!$P$7:$P$964,'Summary - II'!Z41,'Cost Input'!$A$7:$A$964,'Summary - II'!Y$10)</f>
        <v>0</v>
      </c>
      <c r="AC41" s="99">
        <f>SUMIFS('Cost Input'!$N$7:$N$964,'Cost Input'!$P$7:$P$964,'Summary - II'!Z41,'Cost Input'!$A$7:$A$964,'Summary - II'!Y$10)</f>
        <v>0</v>
      </c>
      <c r="AD41" s="1"/>
      <c r="AE41" s="140">
        <f>_xlfn.XLOOKUP(AF41,'Cost Input'!$P$7:$P$964,'Cost Input'!$B$7:$B$964,"No non-staff costs")</f>
        <v>0</v>
      </c>
      <c r="AF41" s="142"/>
      <c r="AG41" s="141"/>
      <c r="AH41" s="98">
        <f>SUMIFS('Cost Input'!$M$7:$M$964,'Cost Input'!$P$7:$P$964,'Summary - II'!AF41,'Cost Input'!$A$7:$A$964,'Summary - II'!AE$10)</f>
        <v>0</v>
      </c>
      <c r="AI41" s="99">
        <f>SUMIFS('Cost Input'!$N$7:$N$964,'Cost Input'!$P$7:$P$964,'Summary - II'!AF41,'Cost Input'!$A$7:$A$964,'Summary - II'!AE$10)</f>
        <v>0</v>
      </c>
      <c r="AJ41" s="1"/>
      <c r="AK41" s="140">
        <f>_xlfn.XLOOKUP(AL41,'Cost Input'!$P$7:$P$964,'Cost Input'!$B$7:$B$964,"No non-staff costs")</f>
        <v>0</v>
      </c>
      <c r="AL41" s="142"/>
      <c r="AM41" s="141"/>
      <c r="AN41" s="98">
        <f>SUMIFS('Cost Input'!$M$7:$M$964,'Cost Input'!$P$7:$P$964,'Summary - II'!AL41,'Cost Input'!$A$7:$A$964,'Summary - II'!AK$10)</f>
        <v>0</v>
      </c>
      <c r="AO41" s="99">
        <f>SUMIFS('Cost Input'!$N$7:$N$964,'Cost Input'!$P$7:$P$964,'Summary - II'!AL41,'Cost Input'!$A$7:$A$964,'Summary - II'!AK$10)</f>
        <v>0</v>
      </c>
      <c r="AP41" s="1"/>
      <c r="AQ41" s="140">
        <f>_xlfn.XLOOKUP(AR41,'Cost Input'!$P$7:$P$964,'Cost Input'!$B$7:$B$964,"No non-staff costs")</f>
        <v>0</v>
      </c>
      <c r="AR41" s="142"/>
      <c r="AS41" s="141"/>
      <c r="AT41" s="98">
        <f>SUMIFS('Cost Input'!$M$7:$M$964,'Cost Input'!$P$7:$P$964,'Summary - II'!AR41,'Cost Input'!$A$7:$A$964,'Summary - II'!AQ$10)</f>
        <v>0</v>
      </c>
      <c r="AU41" s="99">
        <f>SUMIFS('Cost Input'!$N$7:$N$964,'Cost Input'!$P$7:$P$964,'Summary - II'!AR41,'Cost Input'!$A$7:$A$964,'Summary - II'!AQ$10)</f>
        <v>0</v>
      </c>
      <c r="AV41" s="1"/>
      <c r="AW41" s="140">
        <f>_xlfn.XLOOKUP(AX41,'Cost Input'!$P$7:$P$964,'Cost Input'!$B$7:$B$964,"No non-staff costs")</f>
        <v>0</v>
      </c>
      <c r="AX41" s="142"/>
      <c r="AY41" s="141"/>
      <c r="AZ41" s="98">
        <f>SUMIFS('Cost Input'!$M$7:$M$964,'Cost Input'!$P$7:$P$964,'Summary - II'!AX41,'Cost Input'!$A$7:$A$964,'Summary - II'!AW$10)</f>
        <v>0</v>
      </c>
      <c r="BA41" s="99">
        <f>SUMIFS('Cost Input'!$N$7:$N$964,'Cost Input'!$P$7:$P$964,'Summary - II'!AX41,'Cost Input'!$A$7:$A$964,'Summary - II'!AW$10)</f>
        <v>0</v>
      </c>
      <c r="BB41" s="1"/>
      <c r="BC41" s="140">
        <f>_xlfn.XLOOKUP(BD41,'Cost Input'!$P$7:$P$964,'Cost Input'!$B$7:$B$964,"No non-staff costs")</f>
        <v>0</v>
      </c>
      <c r="BD41" s="142"/>
      <c r="BE41" s="141"/>
      <c r="BF41" s="98">
        <f>SUMIFS('Cost Input'!$M$7:$M$964,'Cost Input'!$P$7:$P$964,'Summary - II'!BD41,'Cost Input'!$A$7:$A$964,'Summary - II'!BC$10)</f>
        <v>0</v>
      </c>
      <c r="BG41" s="99">
        <f>SUMIFS('Cost Input'!$N$7:$N$964,'Cost Input'!$P$7:$P$964,'Summary - II'!BD41,'Cost Input'!$A$7:$A$964,'Summary - II'!BC$10)</f>
        <v>0</v>
      </c>
    </row>
    <row r="42" spans="1:59" ht="14.25" customHeight="1">
      <c r="A42" s="140">
        <f>_xlfn.XLOOKUP(B42,'Cost Input'!$P$7:$P$964,'Cost Input'!$B$7:$B$964,"No non-staff costs")</f>
        <v>0</v>
      </c>
      <c r="B42" s="142"/>
      <c r="C42" s="142"/>
      <c r="D42" s="91">
        <f>SUMIFS('Cost Input'!$M$7:$M$964,'Cost Input'!$P$7:$P$964,'Summary - II'!B42,'Cost Input'!$A$7:$A$964,'Summary - II'!A$10)</f>
        <v>0</v>
      </c>
      <c r="E42" s="92">
        <f>SUMIFS('Cost Input'!$N$7:$N$964,'Cost Input'!$P$7:$P$964,'Summary - II'!B42,'Cost Input'!$A$7:$A$964,'Summary - II'!A$10)</f>
        <v>0</v>
      </c>
      <c r="F42" s="1"/>
      <c r="G42" s="140">
        <f>_xlfn.XLOOKUP(H42,'Cost Input'!$P$7:$P$964,'Cost Input'!$B$7:$B$964,"No non-staff costs")</f>
        <v>0</v>
      </c>
      <c r="H42" s="142"/>
      <c r="I42" s="141"/>
      <c r="J42" s="98">
        <f>SUMIFS('Cost Input'!$M$7:$M$964,'Cost Input'!$P$7:$P$964,'Summary - II'!H42,'Cost Input'!$A$7:$A$964,'Summary - II'!G$10)</f>
        <v>0</v>
      </c>
      <c r="K42" s="99">
        <f>SUMIFS('Cost Input'!$N$7:$N$964,'Cost Input'!$P$7:$P$964,'Summary - II'!H42,'Cost Input'!$A$7:$A$964,'Summary - II'!G$10)</f>
        <v>0</v>
      </c>
      <c r="L42" s="1"/>
      <c r="M42" s="140">
        <f>_xlfn.XLOOKUP(N42,'Cost Input'!$P$7:$P$964,'Cost Input'!$B$7:$B$964,"No non-staff costs")</f>
        <v>0</v>
      </c>
      <c r="N42" s="142"/>
      <c r="O42" s="141"/>
      <c r="P42" s="98">
        <f>SUMIFS('Cost Input'!$M$7:$M$964,'Cost Input'!$P$7:$P$964,'Summary - II'!N42,'Cost Input'!$A$7:$A$964,'Summary - II'!M$10)</f>
        <v>0</v>
      </c>
      <c r="Q42" s="99">
        <f>SUMIFS('Cost Input'!$N$7:$N$964,'Cost Input'!$P$7:$P$964,'Summary - II'!N42,'Cost Input'!$A$7:$A$964,'Summary - II'!M$10)</f>
        <v>0</v>
      </c>
      <c r="R42" s="1"/>
      <c r="S42" s="140">
        <f>_xlfn.XLOOKUP(T42,'Cost Input'!$P$7:$P$964,'Cost Input'!$B$7:$B$964,"No non-staff costs")</f>
        <v>0</v>
      </c>
      <c r="T42" s="142"/>
      <c r="U42" s="141"/>
      <c r="V42" s="98">
        <f>SUMIFS('Cost Input'!$M$7:$M$964,'Cost Input'!$P$7:$P$964,'Summary - II'!T42,'Cost Input'!$A$7:$A$964,'Summary - II'!S$10)</f>
        <v>0</v>
      </c>
      <c r="W42" s="99">
        <f>SUMIFS('Cost Input'!$N$7:$N$964,'Cost Input'!$P$7:$P$964,'Summary - II'!T42,'Cost Input'!$A$7:$A$964,'Summary - II'!S$10)</f>
        <v>0</v>
      </c>
      <c r="X42" s="1"/>
      <c r="Y42" s="140">
        <f>_xlfn.XLOOKUP(Z42,'Cost Input'!$P$7:$P$964,'Cost Input'!$B$7:$B$964,"No non-staff costs")</f>
        <v>0</v>
      </c>
      <c r="Z42" s="142"/>
      <c r="AA42" s="141"/>
      <c r="AB42" s="98">
        <f>SUMIFS('Cost Input'!$M$7:$M$964,'Cost Input'!$P$7:$P$964,'Summary - II'!Z42,'Cost Input'!$A$7:$A$964,'Summary - II'!Y$10)</f>
        <v>0</v>
      </c>
      <c r="AC42" s="99">
        <f>SUMIFS('Cost Input'!$N$7:$N$964,'Cost Input'!$P$7:$P$964,'Summary - II'!Z42,'Cost Input'!$A$7:$A$964,'Summary - II'!Y$10)</f>
        <v>0</v>
      </c>
      <c r="AD42" s="1"/>
      <c r="AE42" s="140">
        <f>_xlfn.XLOOKUP(AF42,'Cost Input'!$P$7:$P$964,'Cost Input'!$B$7:$B$964,"No non-staff costs")</f>
        <v>0</v>
      </c>
      <c r="AF42" s="142"/>
      <c r="AG42" s="141"/>
      <c r="AH42" s="98">
        <f>SUMIFS('Cost Input'!$M$7:$M$964,'Cost Input'!$P$7:$P$964,'Summary - II'!AF42,'Cost Input'!$A$7:$A$964,'Summary - II'!AE$10)</f>
        <v>0</v>
      </c>
      <c r="AI42" s="99">
        <f>SUMIFS('Cost Input'!$N$7:$N$964,'Cost Input'!$P$7:$P$964,'Summary - II'!AF42,'Cost Input'!$A$7:$A$964,'Summary - II'!AE$10)</f>
        <v>0</v>
      </c>
      <c r="AJ42" s="1"/>
      <c r="AK42" s="140">
        <f>_xlfn.XLOOKUP(AL42,'Cost Input'!$P$7:$P$964,'Cost Input'!$B$7:$B$964,"No non-staff costs")</f>
        <v>0</v>
      </c>
      <c r="AL42" s="142"/>
      <c r="AM42" s="141"/>
      <c r="AN42" s="98">
        <f>SUMIFS('Cost Input'!$M$7:$M$964,'Cost Input'!$P$7:$P$964,'Summary - II'!AL42,'Cost Input'!$A$7:$A$964,'Summary - II'!AK$10)</f>
        <v>0</v>
      </c>
      <c r="AO42" s="99">
        <f>SUMIFS('Cost Input'!$N$7:$N$964,'Cost Input'!$P$7:$P$964,'Summary - II'!AL42,'Cost Input'!$A$7:$A$964,'Summary - II'!AK$10)</f>
        <v>0</v>
      </c>
      <c r="AP42" s="1"/>
      <c r="AQ42" s="140">
        <f>_xlfn.XLOOKUP(AR42,'Cost Input'!$P$7:$P$964,'Cost Input'!$B$7:$B$964,"No non-staff costs")</f>
        <v>0</v>
      </c>
      <c r="AR42" s="142"/>
      <c r="AS42" s="141"/>
      <c r="AT42" s="98">
        <f>SUMIFS('Cost Input'!$M$7:$M$964,'Cost Input'!$P$7:$P$964,'Summary - II'!AR42,'Cost Input'!$A$7:$A$964,'Summary - II'!AQ$10)</f>
        <v>0</v>
      </c>
      <c r="AU42" s="99">
        <f>SUMIFS('Cost Input'!$N$7:$N$964,'Cost Input'!$P$7:$P$964,'Summary - II'!AR42,'Cost Input'!$A$7:$A$964,'Summary - II'!AQ$10)</f>
        <v>0</v>
      </c>
      <c r="AV42" s="1"/>
      <c r="AW42" s="140">
        <f>_xlfn.XLOOKUP(AX42,'Cost Input'!$P$7:$P$964,'Cost Input'!$B$7:$B$964,"No non-staff costs")</f>
        <v>0</v>
      </c>
      <c r="AX42" s="142"/>
      <c r="AY42" s="141"/>
      <c r="AZ42" s="98">
        <f>SUMIFS('Cost Input'!$M$7:$M$964,'Cost Input'!$P$7:$P$964,'Summary - II'!AX42,'Cost Input'!$A$7:$A$964,'Summary - II'!AW$10)</f>
        <v>0</v>
      </c>
      <c r="BA42" s="99">
        <f>SUMIFS('Cost Input'!$N$7:$N$964,'Cost Input'!$P$7:$P$964,'Summary - II'!AX42,'Cost Input'!$A$7:$A$964,'Summary - II'!AW$10)</f>
        <v>0</v>
      </c>
      <c r="BB42" s="1"/>
      <c r="BC42" s="140">
        <f>_xlfn.XLOOKUP(BD42,'Cost Input'!$P$7:$P$964,'Cost Input'!$B$7:$B$964,"No non-staff costs")</f>
        <v>0</v>
      </c>
      <c r="BD42" s="142"/>
      <c r="BE42" s="141"/>
      <c r="BF42" s="98">
        <f>SUMIFS('Cost Input'!$M$7:$M$964,'Cost Input'!$P$7:$P$964,'Summary - II'!BD42,'Cost Input'!$A$7:$A$964,'Summary - II'!BC$10)</f>
        <v>0</v>
      </c>
      <c r="BG42" s="99">
        <f>SUMIFS('Cost Input'!$N$7:$N$964,'Cost Input'!$P$7:$P$964,'Summary - II'!BD42,'Cost Input'!$A$7:$A$964,'Summary - II'!BC$10)</f>
        <v>0</v>
      </c>
    </row>
    <row r="43" spans="1:59" ht="14.25" customHeight="1">
      <c r="A43" s="140">
        <f>_xlfn.XLOOKUP(B43,'Cost Input'!$P$7:$P$964,'Cost Input'!$B$7:$B$964,"No non-staff costs")</f>
        <v>0</v>
      </c>
      <c r="B43" s="142"/>
      <c r="C43" s="142"/>
      <c r="D43" s="91">
        <f>SUMIFS('Cost Input'!$M$7:$M$964,'Cost Input'!$P$7:$P$964,'Summary - II'!B43,'Cost Input'!$A$7:$A$964,'Summary - II'!A$10)</f>
        <v>0</v>
      </c>
      <c r="E43" s="92">
        <f>SUMIFS('Cost Input'!$N$7:$N$964,'Cost Input'!$P$7:$P$964,'Summary - II'!B43,'Cost Input'!$A$7:$A$964,'Summary - II'!A$10)</f>
        <v>0</v>
      </c>
      <c r="F43" s="1"/>
      <c r="G43" s="140">
        <f>_xlfn.XLOOKUP(H43,'Cost Input'!$P$7:$P$964,'Cost Input'!$B$7:$B$964,"No non-staff costs")</f>
        <v>0</v>
      </c>
      <c r="H43" s="142"/>
      <c r="I43" s="141"/>
      <c r="J43" s="98">
        <f>SUMIFS('Cost Input'!$M$7:$M$964,'Cost Input'!$P$7:$P$964,'Summary - II'!H43,'Cost Input'!$A$7:$A$964,'Summary - II'!G$10)</f>
        <v>0</v>
      </c>
      <c r="K43" s="99">
        <f>SUMIFS('Cost Input'!$N$7:$N$964,'Cost Input'!$P$7:$P$964,'Summary - II'!H43,'Cost Input'!$A$7:$A$964,'Summary - II'!G$10)</f>
        <v>0</v>
      </c>
      <c r="L43" s="1"/>
      <c r="M43" s="140">
        <f>_xlfn.XLOOKUP(N43,'Cost Input'!$P$7:$P$964,'Cost Input'!$B$7:$B$964,"No non-staff costs")</f>
        <v>0</v>
      </c>
      <c r="N43" s="142"/>
      <c r="O43" s="141"/>
      <c r="P43" s="98">
        <f>SUMIFS('Cost Input'!$M$7:$M$964,'Cost Input'!$P$7:$P$964,'Summary - II'!N43,'Cost Input'!$A$7:$A$964,'Summary - II'!M$10)</f>
        <v>0</v>
      </c>
      <c r="Q43" s="99">
        <f>SUMIFS('Cost Input'!$N$7:$N$964,'Cost Input'!$P$7:$P$964,'Summary - II'!N43,'Cost Input'!$A$7:$A$964,'Summary - II'!M$10)</f>
        <v>0</v>
      </c>
      <c r="R43" s="1"/>
      <c r="S43" s="140">
        <f>_xlfn.XLOOKUP(T43,'Cost Input'!$P$7:$P$964,'Cost Input'!$B$7:$B$964,"No non-staff costs")</f>
        <v>0</v>
      </c>
      <c r="T43" s="142"/>
      <c r="U43" s="141"/>
      <c r="V43" s="98">
        <f>SUMIFS('Cost Input'!$M$7:$M$964,'Cost Input'!$P$7:$P$964,'Summary - II'!T43,'Cost Input'!$A$7:$A$964,'Summary - II'!S$10)</f>
        <v>0</v>
      </c>
      <c r="W43" s="99">
        <f>SUMIFS('Cost Input'!$N$7:$N$964,'Cost Input'!$P$7:$P$964,'Summary - II'!T43,'Cost Input'!$A$7:$A$964,'Summary - II'!S$10)</f>
        <v>0</v>
      </c>
      <c r="X43" s="1"/>
      <c r="Y43" s="140">
        <f>_xlfn.XLOOKUP(Z43,'Cost Input'!$P$7:$P$964,'Cost Input'!$B$7:$B$964,"No non-staff costs")</f>
        <v>0</v>
      </c>
      <c r="Z43" s="142"/>
      <c r="AA43" s="141"/>
      <c r="AB43" s="98">
        <f>SUMIFS('Cost Input'!$M$7:$M$964,'Cost Input'!$P$7:$P$964,'Summary - II'!Z43,'Cost Input'!$A$7:$A$964,'Summary - II'!Y$10)</f>
        <v>0</v>
      </c>
      <c r="AC43" s="99">
        <f>SUMIFS('Cost Input'!$N$7:$N$964,'Cost Input'!$P$7:$P$964,'Summary - II'!Z43,'Cost Input'!$A$7:$A$964,'Summary - II'!Y$10)</f>
        <v>0</v>
      </c>
      <c r="AD43" s="1"/>
      <c r="AE43" s="140">
        <f>_xlfn.XLOOKUP(AF43,'Cost Input'!$P$7:$P$964,'Cost Input'!$B$7:$B$964,"No non-staff costs")</f>
        <v>0</v>
      </c>
      <c r="AF43" s="142"/>
      <c r="AG43" s="141"/>
      <c r="AH43" s="98">
        <f>SUMIFS('Cost Input'!$M$7:$M$964,'Cost Input'!$P$7:$P$964,'Summary - II'!AF43,'Cost Input'!$A$7:$A$964,'Summary - II'!AE$10)</f>
        <v>0</v>
      </c>
      <c r="AI43" s="99">
        <f>SUMIFS('Cost Input'!$N$7:$N$964,'Cost Input'!$P$7:$P$964,'Summary - II'!AF43,'Cost Input'!$A$7:$A$964,'Summary - II'!AE$10)</f>
        <v>0</v>
      </c>
      <c r="AJ43" s="1"/>
      <c r="AK43" s="140">
        <f>_xlfn.XLOOKUP(AL43,'Cost Input'!$P$7:$P$964,'Cost Input'!$B$7:$B$964,"No non-staff costs")</f>
        <v>0</v>
      </c>
      <c r="AL43" s="142"/>
      <c r="AM43" s="141"/>
      <c r="AN43" s="98">
        <f>SUMIFS('Cost Input'!$M$7:$M$964,'Cost Input'!$P$7:$P$964,'Summary - II'!AL43,'Cost Input'!$A$7:$A$964,'Summary - II'!AK$10)</f>
        <v>0</v>
      </c>
      <c r="AO43" s="99">
        <f>SUMIFS('Cost Input'!$N$7:$N$964,'Cost Input'!$P$7:$P$964,'Summary - II'!AL43,'Cost Input'!$A$7:$A$964,'Summary - II'!AK$10)</f>
        <v>0</v>
      </c>
      <c r="AP43" s="1"/>
      <c r="AQ43" s="140">
        <f>_xlfn.XLOOKUP(AR43,'Cost Input'!$P$7:$P$964,'Cost Input'!$B$7:$B$964,"No non-staff costs")</f>
        <v>0</v>
      </c>
      <c r="AR43" s="142"/>
      <c r="AS43" s="141"/>
      <c r="AT43" s="98">
        <f>SUMIFS('Cost Input'!$M$7:$M$964,'Cost Input'!$P$7:$P$964,'Summary - II'!AR43,'Cost Input'!$A$7:$A$964,'Summary - II'!AQ$10)</f>
        <v>0</v>
      </c>
      <c r="AU43" s="99">
        <f>SUMIFS('Cost Input'!$N$7:$N$964,'Cost Input'!$P$7:$P$964,'Summary - II'!AR43,'Cost Input'!$A$7:$A$964,'Summary - II'!AQ$10)</f>
        <v>0</v>
      </c>
      <c r="AV43" s="1"/>
      <c r="AW43" s="140">
        <f>_xlfn.XLOOKUP(AX43,'Cost Input'!$P$7:$P$964,'Cost Input'!$B$7:$B$964,"No non-staff costs")</f>
        <v>0</v>
      </c>
      <c r="AX43" s="142"/>
      <c r="AY43" s="141"/>
      <c r="AZ43" s="98">
        <f>SUMIFS('Cost Input'!$M$7:$M$964,'Cost Input'!$P$7:$P$964,'Summary - II'!AX43,'Cost Input'!$A$7:$A$964,'Summary - II'!AW$10)</f>
        <v>0</v>
      </c>
      <c r="BA43" s="99">
        <f>SUMIFS('Cost Input'!$N$7:$N$964,'Cost Input'!$P$7:$P$964,'Summary - II'!AX43,'Cost Input'!$A$7:$A$964,'Summary - II'!AW$10)</f>
        <v>0</v>
      </c>
      <c r="BB43" s="1"/>
      <c r="BC43" s="140">
        <f>_xlfn.XLOOKUP(BD43,'Cost Input'!$P$7:$P$964,'Cost Input'!$B$7:$B$964,"No non-staff costs")</f>
        <v>0</v>
      </c>
      <c r="BD43" s="142"/>
      <c r="BE43" s="141"/>
      <c r="BF43" s="98">
        <f>SUMIFS('Cost Input'!$M$7:$M$964,'Cost Input'!$P$7:$P$964,'Summary - II'!BD43,'Cost Input'!$A$7:$A$964,'Summary - II'!BC$10)</f>
        <v>0</v>
      </c>
      <c r="BG43" s="99">
        <f>SUMIFS('Cost Input'!$N$7:$N$964,'Cost Input'!$P$7:$P$964,'Summary - II'!BD43,'Cost Input'!$A$7:$A$964,'Summary - II'!BC$10)</f>
        <v>0</v>
      </c>
    </row>
    <row r="44" spans="1:59" ht="14.25" customHeight="1">
      <c r="A44" s="140">
        <f>_xlfn.XLOOKUP(B44,'Cost Input'!$P$7:$P$964,'Cost Input'!$B$7:$B$964,"No non-staff costs")</f>
        <v>0</v>
      </c>
      <c r="B44" s="142"/>
      <c r="C44" s="142"/>
      <c r="D44" s="91">
        <f>SUMIFS('Cost Input'!$M$7:$M$964,'Cost Input'!$P$7:$P$964,'Summary - II'!B44,'Cost Input'!$A$7:$A$964,'Summary - II'!A$10)</f>
        <v>0</v>
      </c>
      <c r="E44" s="92">
        <f>SUMIFS('Cost Input'!$N$7:$N$964,'Cost Input'!$P$7:$P$964,'Summary - II'!B44,'Cost Input'!$A$7:$A$964,'Summary - II'!A$10)</f>
        <v>0</v>
      </c>
      <c r="F44" s="1"/>
      <c r="G44" s="140">
        <f>_xlfn.XLOOKUP(H44,'Cost Input'!$P$7:$P$964,'Cost Input'!$B$7:$B$964,"No non-staff costs")</f>
        <v>0</v>
      </c>
      <c r="H44" s="142"/>
      <c r="I44" s="141"/>
      <c r="J44" s="98">
        <f>SUMIFS('Cost Input'!$M$7:$M$964,'Cost Input'!$P$7:$P$964,'Summary - II'!H44,'Cost Input'!$A$7:$A$964,'Summary - II'!G$10)</f>
        <v>0</v>
      </c>
      <c r="K44" s="99">
        <f>SUMIFS('Cost Input'!$N$7:$N$964,'Cost Input'!$P$7:$P$964,'Summary - II'!H44,'Cost Input'!$A$7:$A$964,'Summary - II'!G$10)</f>
        <v>0</v>
      </c>
      <c r="L44" s="1"/>
      <c r="M44" s="140">
        <f>_xlfn.XLOOKUP(N44,'Cost Input'!$P$7:$P$964,'Cost Input'!$B$7:$B$964,"No non-staff costs")</f>
        <v>0</v>
      </c>
      <c r="N44" s="142"/>
      <c r="O44" s="141"/>
      <c r="P44" s="98">
        <f>SUMIFS('Cost Input'!$M$7:$M$964,'Cost Input'!$P$7:$P$964,'Summary - II'!N44,'Cost Input'!$A$7:$A$964,'Summary - II'!M$10)</f>
        <v>0</v>
      </c>
      <c r="Q44" s="99">
        <f>SUMIFS('Cost Input'!$N$7:$N$964,'Cost Input'!$P$7:$P$964,'Summary - II'!N44,'Cost Input'!$A$7:$A$964,'Summary - II'!M$10)</f>
        <v>0</v>
      </c>
      <c r="R44" s="1"/>
      <c r="S44" s="140">
        <f>_xlfn.XLOOKUP(T44,'Cost Input'!$P$7:$P$964,'Cost Input'!$B$7:$B$964,"No non-staff costs")</f>
        <v>0</v>
      </c>
      <c r="T44" s="142"/>
      <c r="U44" s="141"/>
      <c r="V44" s="98">
        <f>SUMIFS('Cost Input'!$M$7:$M$964,'Cost Input'!$P$7:$P$964,'Summary - II'!T44,'Cost Input'!$A$7:$A$964,'Summary - II'!S$10)</f>
        <v>0</v>
      </c>
      <c r="W44" s="99">
        <f>SUMIFS('Cost Input'!$N$7:$N$964,'Cost Input'!$P$7:$P$964,'Summary - II'!T44,'Cost Input'!$A$7:$A$964,'Summary - II'!S$10)</f>
        <v>0</v>
      </c>
      <c r="X44" s="1"/>
      <c r="Y44" s="140">
        <f>_xlfn.XLOOKUP(Z44,'Cost Input'!$P$7:$P$964,'Cost Input'!$B$7:$B$964,"No non-staff costs")</f>
        <v>0</v>
      </c>
      <c r="Z44" s="142"/>
      <c r="AA44" s="141"/>
      <c r="AB44" s="98">
        <f>SUMIFS('Cost Input'!$M$7:$M$964,'Cost Input'!$P$7:$P$964,'Summary - II'!Z44,'Cost Input'!$A$7:$A$964,'Summary - II'!Y$10)</f>
        <v>0</v>
      </c>
      <c r="AC44" s="99">
        <f>SUMIFS('Cost Input'!$N$7:$N$964,'Cost Input'!$P$7:$P$964,'Summary - II'!Z44,'Cost Input'!$A$7:$A$964,'Summary - II'!Y$10)</f>
        <v>0</v>
      </c>
      <c r="AD44" s="1"/>
      <c r="AE44" s="140">
        <f>_xlfn.XLOOKUP(AF44,'Cost Input'!$P$7:$P$964,'Cost Input'!$B$7:$B$964,"No non-staff costs")</f>
        <v>0</v>
      </c>
      <c r="AF44" s="142"/>
      <c r="AG44" s="141"/>
      <c r="AH44" s="98">
        <f>SUMIFS('Cost Input'!$M$7:$M$964,'Cost Input'!$P$7:$P$964,'Summary - II'!AF44,'Cost Input'!$A$7:$A$964,'Summary - II'!AE$10)</f>
        <v>0</v>
      </c>
      <c r="AI44" s="99">
        <f>SUMIFS('Cost Input'!$N$7:$N$964,'Cost Input'!$P$7:$P$964,'Summary - II'!AF44,'Cost Input'!$A$7:$A$964,'Summary - II'!AE$10)</f>
        <v>0</v>
      </c>
      <c r="AJ44" s="1"/>
      <c r="AK44" s="140">
        <f>_xlfn.XLOOKUP(AL44,'Cost Input'!$P$7:$P$964,'Cost Input'!$B$7:$B$964,"No non-staff costs")</f>
        <v>0</v>
      </c>
      <c r="AL44" s="142"/>
      <c r="AM44" s="141"/>
      <c r="AN44" s="98">
        <f>SUMIFS('Cost Input'!$M$7:$M$964,'Cost Input'!$P$7:$P$964,'Summary - II'!AL44,'Cost Input'!$A$7:$A$964,'Summary - II'!AK$10)</f>
        <v>0</v>
      </c>
      <c r="AO44" s="99">
        <f>SUMIFS('Cost Input'!$N$7:$N$964,'Cost Input'!$P$7:$P$964,'Summary - II'!AL44,'Cost Input'!$A$7:$A$964,'Summary - II'!AK$10)</f>
        <v>0</v>
      </c>
      <c r="AP44" s="1"/>
      <c r="AQ44" s="140">
        <f>_xlfn.XLOOKUP(AR44,'Cost Input'!$P$7:$P$964,'Cost Input'!$B$7:$B$964,"No non-staff costs")</f>
        <v>0</v>
      </c>
      <c r="AR44" s="142"/>
      <c r="AS44" s="141"/>
      <c r="AT44" s="98">
        <f>SUMIFS('Cost Input'!$M$7:$M$964,'Cost Input'!$P$7:$P$964,'Summary - II'!AR44,'Cost Input'!$A$7:$A$964,'Summary - II'!AQ$10)</f>
        <v>0</v>
      </c>
      <c r="AU44" s="99">
        <f>SUMIFS('Cost Input'!$N$7:$N$964,'Cost Input'!$P$7:$P$964,'Summary - II'!AR44,'Cost Input'!$A$7:$A$964,'Summary - II'!AQ$10)</f>
        <v>0</v>
      </c>
      <c r="AV44" s="1"/>
      <c r="AW44" s="140">
        <f>_xlfn.XLOOKUP(AX44,'Cost Input'!$P$7:$P$964,'Cost Input'!$B$7:$B$964,"No non-staff costs")</f>
        <v>0</v>
      </c>
      <c r="AX44" s="142"/>
      <c r="AY44" s="141"/>
      <c r="AZ44" s="98">
        <f>SUMIFS('Cost Input'!$M$7:$M$964,'Cost Input'!$P$7:$P$964,'Summary - II'!AX44,'Cost Input'!$A$7:$A$964,'Summary - II'!AW$10)</f>
        <v>0</v>
      </c>
      <c r="BA44" s="99">
        <f>SUMIFS('Cost Input'!$N$7:$N$964,'Cost Input'!$P$7:$P$964,'Summary - II'!AX44,'Cost Input'!$A$7:$A$964,'Summary - II'!AW$10)</f>
        <v>0</v>
      </c>
      <c r="BB44" s="1"/>
      <c r="BC44" s="140">
        <f>_xlfn.XLOOKUP(BD44,'Cost Input'!$P$7:$P$964,'Cost Input'!$B$7:$B$964,"No non-staff costs")</f>
        <v>0</v>
      </c>
      <c r="BD44" s="142"/>
      <c r="BE44" s="141"/>
      <c r="BF44" s="98">
        <f>SUMIFS('Cost Input'!$M$7:$M$964,'Cost Input'!$P$7:$P$964,'Summary - II'!BD44,'Cost Input'!$A$7:$A$964,'Summary - II'!BC$10)</f>
        <v>0</v>
      </c>
      <c r="BG44" s="99">
        <f>SUMIFS('Cost Input'!$N$7:$N$964,'Cost Input'!$P$7:$P$964,'Summary - II'!BD44,'Cost Input'!$A$7:$A$964,'Summary - II'!BC$10)</f>
        <v>0</v>
      </c>
    </row>
    <row r="45" spans="1:59" ht="14.25" customHeight="1">
      <c r="A45" s="140">
        <f>_xlfn.XLOOKUP(B45,'Cost Input'!$P$7:$P$964,'Cost Input'!$B$7:$B$964,"No non-staff costs")</f>
        <v>0</v>
      </c>
      <c r="B45" s="142"/>
      <c r="C45" s="142"/>
      <c r="D45" s="91">
        <f>SUMIFS('Cost Input'!$M$7:$M$964,'Cost Input'!$P$7:$P$964,'Summary - II'!B45,'Cost Input'!$A$7:$A$964,'Summary - II'!A$10)</f>
        <v>0</v>
      </c>
      <c r="E45" s="92">
        <f>SUMIFS('Cost Input'!$N$7:$N$964,'Cost Input'!$P$7:$P$964,'Summary - II'!B45,'Cost Input'!$A$7:$A$964,'Summary - II'!A$10)</f>
        <v>0</v>
      </c>
      <c r="F45" s="1"/>
      <c r="G45" s="140">
        <f>_xlfn.XLOOKUP(H45,'Cost Input'!$P$7:$P$964,'Cost Input'!$B$7:$B$964,"No non-staff costs")</f>
        <v>0</v>
      </c>
      <c r="H45" s="142"/>
      <c r="I45" s="141"/>
      <c r="J45" s="98">
        <f>SUMIFS('Cost Input'!$M$7:$M$964,'Cost Input'!$P$7:$P$964,'Summary - II'!H45,'Cost Input'!$A$7:$A$964,'Summary - II'!G$10)</f>
        <v>0</v>
      </c>
      <c r="K45" s="99">
        <f>SUMIFS('Cost Input'!$N$7:$N$964,'Cost Input'!$P$7:$P$964,'Summary - II'!H45,'Cost Input'!$A$7:$A$964,'Summary - II'!G$10)</f>
        <v>0</v>
      </c>
      <c r="L45" s="1"/>
      <c r="M45" s="140">
        <f>_xlfn.XLOOKUP(N45,'Cost Input'!$P$7:$P$964,'Cost Input'!$B$7:$B$964,"No non-staff costs")</f>
        <v>0</v>
      </c>
      <c r="N45" s="142"/>
      <c r="O45" s="141"/>
      <c r="P45" s="98">
        <f>SUMIFS('Cost Input'!$M$7:$M$964,'Cost Input'!$P$7:$P$964,'Summary - II'!N45,'Cost Input'!$A$7:$A$964,'Summary - II'!M$10)</f>
        <v>0</v>
      </c>
      <c r="Q45" s="99">
        <f>SUMIFS('Cost Input'!$N$7:$N$964,'Cost Input'!$P$7:$P$964,'Summary - II'!N45,'Cost Input'!$A$7:$A$964,'Summary - II'!M$10)</f>
        <v>0</v>
      </c>
      <c r="R45" s="1"/>
      <c r="S45" s="140">
        <f>_xlfn.XLOOKUP(T45,'Cost Input'!$P$7:$P$964,'Cost Input'!$B$7:$B$964,"No non-staff costs")</f>
        <v>0</v>
      </c>
      <c r="T45" s="142"/>
      <c r="U45" s="141"/>
      <c r="V45" s="98">
        <f>SUMIFS('Cost Input'!$M$7:$M$964,'Cost Input'!$P$7:$P$964,'Summary - II'!T45,'Cost Input'!$A$7:$A$964,'Summary - II'!S$10)</f>
        <v>0</v>
      </c>
      <c r="W45" s="99">
        <f>SUMIFS('Cost Input'!$N$7:$N$964,'Cost Input'!$P$7:$P$964,'Summary - II'!T45,'Cost Input'!$A$7:$A$964,'Summary - II'!S$10)</f>
        <v>0</v>
      </c>
      <c r="X45" s="1"/>
      <c r="Y45" s="140">
        <f>_xlfn.XLOOKUP(Z45,'Cost Input'!$P$7:$P$964,'Cost Input'!$B$7:$B$964,"No non-staff costs")</f>
        <v>0</v>
      </c>
      <c r="Z45" s="142"/>
      <c r="AA45" s="141"/>
      <c r="AB45" s="98">
        <f>SUMIFS('Cost Input'!$M$7:$M$964,'Cost Input'!$P$7:$P$964,'Summary - II'!Z45,'Cost Input'!$A$7:$A$964,'Summary - II'!Y$10)</f>
        <v>0</v>
      </c>
      <c r="AC45" s="99">
        <f>SUMIFS('Cost Input'!$N$7:$N$964,'Cost Input'!$P$7:$P$964,'Summary - II'!Z45,'Cost Input'!$A$7:$A$964,'Summary - II'!Y$10)</f>
        <v>0</v>
      </c>
      <c r="AD45" s="1"/>
      <c r="AE45" s="140">
        <f>_xlfn.XLOOKUP(AF45,'Cost Input'!$P$7:$P$964,'Cost Input'!$B$7:$B$964,"No non-staff costs")</f>
        <v>0</v>
      </c>
      <c r="AF45" s="142"/>
      <c r="AG45" s="141"/>
      <c r="AH45" s="98">
        <f>SUMIFS('Cost Input'!$M$7:$M$964,'Cost Input'!$P$7:$P$964,'Summary - II'!AF45,'Cost Input'!$A$7:$A$964,'Summary - II'!AE$10)</f>
        <v>0</v>
      </c>
      <c r="AI45" s="99">
        <f>SUMIFS('Cost Input'!$N$7:$N$964,'Cost Input'!$P$7:$P$964,'Summary - II'!AF45,'Cost Input'!$A$7:$A$964,'Summary - II'!AE$10)</f>
        <v>0</v>
      </c>
      <c r="AJ45" s="1"/>
      <c r="AK45" s="140">
        <f>_xlfn.XLOOKUP(AL45,'Cost Input'!$P$7:$P$964,'Cost Input'!$B$7:$B$964,"No non-staff costs")</f>
        <v>0</v>
      </c>
      <c r="AL45" s="142"/>
      <c r="AM45" s="141"/>
      <c r="AN45" s="98">
        <f>SUMIFS('Cost Input'!$M$7:$M$964,'Cost Input'!$P$7:$P$964,'Summary - II'!AL45,'Cost Input'!$A$7:$A$964,'Summary - II'!AK$10)</f>
        <v>0</v>
      </c>
      <c r="AO45" s="99">
        <f>SUMIFS('Cost Input'!$N$7:$N$964,'Cost Input'!$P$7:$P$964,'Summary - II'!AL45,'Cost Input'!$A$7:$A$964,'Summary - II'!AK$10)</f>
        <v>0</v>
      </c>
      <c r="AP45" s="1"/>
      <c r="AQ45" s="140">
        <f>_xlfn.XLOOKUP(AR45,'Cost Input'!$P$7:$P$964,'Cost Input'!$B$7:$B$964,"No non-staff costs")</f>
        <v>0</v>
      </c>
      <c r="AR45" s="142"/>
      <c r="AS45" s="141"/>
      <c r="AT45" s="98">
        <f>SUMIFS('Cost Input'!$M$7:$M$964,'Cost Input'!$P$7:$P$964,'Summary - II'!AR45,'Cost Input'!$A$7:$A$964,'Summary - II'!AQ$10)</f>
        <v>0</v>
      </c>
      <c r="AU45" s="99">
        <f>SUMIFS('Cost Input'!$N$7:$N$964,'Cost Input'!$P$7:$P$964,'Summary - II'!AR45,'Cost Input'!$A$7:$A$964,'Summary - II'!AQ$10)</f>
        <v>0</v>
      </c>
      <c r="AV45" s="1"/>
      <c r="AW45" s="140">
        <f>_xlfn.XLOOKUP(AX45,'Cost Input'!$P$7:$P$964,'Cost Input'!$B$7:$B$964,"No non-staff costs")</f>
        <v>0</v>
      </c>
      <c r="AX45" s="142"/>
      <c r="AY45" s="141"/>
      <c r="AZ45" s="98">
        <f>SUMIFS('Cost Input'!$M$7:$M$964,'Cost Input'!$P$7:$P$964,'Summary - II'!AX45,'Cost Input'!$A$7:$A$964,'Summary - II'!AW$10)</f>
        <v>0</v>
      </c>
      <c r="BA45" s="99">
        <f>SUMIFS('Cost Input'!$N$7:$N$964,'Cost Input'!$P$7:$P$964,'Summary - II'!AX45,'Cost Input'!$A$7:$A$964,'Summary - II'!AW$10)</f>
        <v>0</v>
      </c>
      <c r="BB45" s="1"/>
      <c r="BC45" s="140">
        <f>_xlfn.XLOOKUP(BD45,'Cost Input'!$P$7:$P$964,'Cost Input'!$B$7:$B$964,"No non-staff costs")</f>
        <v>0</v>
      </c>
      <c r="BD45" s="142"/>
      <c r="BE45" s="141"/>
      <c r="BF45" s="98">
        <f>SUMIFS('Cost Input'!$M$7:$M$964,'Cost Input'!$P$7:$P$964,'Summary - II'!BD45,'Cost Input'!$A$7:$A$964,'Summary - II'!BC$10)</f>
        <v>0</v>
      </c>
      <c r="BG45" s="99">
        <f>SUMIFS('Cost Input'!$N$7:$N$964,'Cost Input'!$P$7:$P$964,'Summary - II'!BD45,'Cost Input'!$A$7:$A$964,'Summary - II'!BC$10)</f>
        <v>0</v>
      </c>
    </row>
    <row r="46" spans="1:59" ht="14.25" customHeight="1">
      <c r="A46" s="140">
        <f>_xlfn.XLOOKUP(B46,'Cost Input'!$P$7:$P$964,'Cost Input'!$B$7:$B$964,"No non-staff costs")</f>
        <v>0</v>
      </c>
      <c r="B46" s="142"/>
      <c r="C46" s="142"/>
      <c r="D46" s="91">
        <f>SUMIFS('Cost Input'!$M$7:$M$964,'Cost Input'!$P$7:$P$964,'Summary - II'!B46,'Cost Input'!$A$7:$A$964,'Summary - II'!A$10)</f>
        <v>0</v>
      </c>
      <c r="E46" s="92">
        <f>SUMIFS('Cost Input'!$N$7:$N$964,'Cost Input'!$P$7:$P$964,'Summary - II'!B46,'Cost Input'!$A$7:$A$964,'Summary - II'!A$10)</f>
        <v>0</v>
      </c>
      <c r="F46" s="1"/>
      <c r="G46" s="140">
        <f>_xlfn.XLOOKUP(H46,'Cost Input'!$P$7:$P$964,'Cost Input'!$B$7:$B$964,"No non-staff costs")</f>
        <v>0</v>
      </c>
      <c r="H46" s="142"/>
      <c r="I46" s="141"/>
      <c r="J46" s="98">
        <f>SUMIFS('Cost Input'!$M$7:$M$964,'Cost Input'!$P$7:$P$964,'Summary - II'!H46,'Cost Input'!$A$7:$A$964,'Summary - II'!G$10)</f>
        <v>0</v>
      </c>
      <c r="K46" s="99">
        <f>SUMIFS('Cost Input'!$N$7:$N$964,'Cost Input'!$P$7:$P$964,'Summary - II'!H46,'Cost Input'!$A$7:$A$964,'Summary - II'!G$10)</f>
        <v>0</v>
      </c>
      <c r="L46" s="1"/>
      <c r="M46" s="140">
        <f>_xlfn.XLOOKUP(N46,'Cost Input'!$P$7:$P$964,'Cost Input'!$B$7:$B$964,"No non-staff costs")</f>
        <v>0</v>
      </c>
      <c r="N46" s="142"/>
      <c r="O46" s="141"/>
      <c r="P46" s="98">
        <f>SUMIFS('Cost Input'!$M$7:$M$964,'Cost Input'!$P$7:$P$964,'Summary - II'!N46,'Cost Input'!$A$7:$A$964,'Summary - II'!M$10)</f>
        <v>0</v>
      </c>
      <c r="Q46" s="99">
        <f>SUMIFS('Cost Input'!$N$7:$N$964,'Cost Input'!$P$7:$P$964,'Summary - II'!N46,'Cost Input'!$A$7:$A$964,'Summary - II'!M$10)</f>
        <v>0</v>
      </c>
      <c r="R46" s="1"/>
      <c r="S46" s="140">
        <f>_xlfn.XLOOKUP(T46,'Cost Input'!$P$7:$P$964,'Cost Input'!$B$7:$B$964,"No non-staff costs")</f>
        <v>0</v>
      </c>
      <c r="T46" s="142"/>
      <c r="U46" s="141"/>
      <c r="V46" s="98">
        <f>SUMIFS('Cost Input'!$M$7:$M$964,'Cost Input'!$P$7:$P$964,'Summary - II'!T46,'Cost Input'!$A$7:$A$964,'Summary - II'!S$10)</f>
        <v>0</v>
      </c>
      <c r="W46" s="99">
        <f>SUMIFS('Cost Input'!$N$7:$N$964,'Cost Input'!$P$7:$P$964,'Summary - II'!T46,'Cost Input'!$A$7:$A$964,'Summary - II'!S$10)</f>
        <v>0</v>
      </c>
      <c r="X46" s="1"/>
      <c r="Y46" s="140">
        <f>_xlfn.XLOOKUP(Z46,'Cost Input'!$P$7:$P$964,'Cost Input'!$B$7:$B$964,"No non-staff costs")</f>
        <v>0</v>
      </c>
      <c r="Z46" s="142"/>
      <c r="AA46" s="141"/>
      <c r="AB46" s="98">
        <f>SUMIFS('Cost Input'!$M$7:$M$964,'Cost Input'!$P$7:$P$964,'Summary - II'!Z46,'Cost Input'!$A$7:$A$964,'Summary - II'!Y$10)</f>
        <v>0</v>
      </c>
      <c r="AC46" s="99">
        <f>SUMIFS('Cost Input'!$N$7:$N$964,'Cost Input'!$P$7:$P$964,'Summary - II'!Z46,'Cost Input'!$A$7:$A$964,'Summary - II'!Y$10)</f>
        <v>0</v>
      </c>
      <c r="AD46" s="1"/>
      <c r="AE46" s="140">
        <f>_xlfn.XLOOKUP(AF46,'Cost Input'!$P$7:$P$964,'Cost Input'!$B$7:$B$964,"No non-staff costs")</f>
        <v>0</v>
      </c>
      <c r="AF46" s="142"/>
      <c r="AG46" s="141"/>
      <c r="AH46" s="98">
        <f>SUMIFS('Cost Input'!$M$7:$M$964,'Cost Input'!$P$7:$P$964,'Summary - II'!AF46,'Cost Input'!$A$7:$A$964,'Summary - II'!AE$10)</f>
        <v>0</v>
      </c>
      <c r="AI46" s="99">
        <f>SUMIFS('Cost Input'!$N$7:$N$964,'Cost Input'!$P$7:$P$964,'Summary - II'!AF46,'Cost Input'!$A$7:$A$964,'Summary - II'!AE$10)</f>
        <v>0</v>
      </c>
      <c r="AJ46" s="1"/>
      <c r="AK46" s="140">
        <f>_xlfn.XLOOKUP(AL46,'Cost Input'!$P$7:$P$964,'Cost Input'!$B$7:$B$964,"No non-staff costs")</f>
        <v>0</v>
      </c>
      <c r="AL46" s="142"/>
      <c r="AM46" s="141"/>
      <c r="AN46" s="98">
        <f>SUMIFS('Cost Input'!$M$7:$M$964,'Cost Input'!$P$7:$P$964,'Summary - II'!AL46,'Cost Input'!$A$7:$A$964,'Summary - II'!AK$10)</f>
        <v>0</v>
      </c>
      <c r="AO46" s="99">
        <f>SUMIFS('Cost Input'!$N$7:$N$964,'Cost Input'!$P$7:$P$964,'Summary - II'!AL46,'Cost Input'!$A$7:$A$964,'Summary - II'!AK$10)</f>
        <v>0</v>
      </c>
      <c r="AP46" s="1"/>
      <c r="AQ46" s="140">
        <f>_xlfn.XLOOKUP(AR46,'Cost Input'!$P$7:$P$964,'Cost Input'!$B$7:$B$964,"No non-staff costs")</f>
        <v>0</v>
      </c>
      <c r="AR46" s="142"/>
      <c r="AS46" s="141"/>
      <c r="AT46" s="98">
        <f>SUMIFS('Cost Input'!$M$7:$M$964,'Cost Input'!$P$7:$P$964,'Summary - II'!AR46,'Cost Input'!$A$7:$A$964,'Summary - II'!AQ$10)</f>
        <v>0</v>
      </c>
      <c r="AU46" s="99">
        <f>SUMIFS('Cost Input'!$N$7:$N$964,'Cost Input'!$P$7:$P$964,'Summary - II'!AR46,'Cost Input'!$A$7:$A$964,'Summary - II'!AQ$10)</f>
        <v>0</v>
      </c>
      <c r="AV46" s="1"/>
      <c r="AW46" s="140">
        <f>_xlfn.XLOOKUP(AX46,'Cost Input'!$P$7:$P$964,'Cost Input'!$B$7:$B$964,"No non-staff costs")</f>
        <v>0</v>
      </c>
      <c r="AX46" s="142"/>
      <c r="AY46" s="141"/>
      <c r="AZ46" s="98">
        <f>SUMIFS('Cost Input'!$M$7:$M$964,'Cost Input'!$P$7:$P$964,'Summary - II'!AX46,'Cost Input'!$A$7:$A$964,'Summary - II'!AW$10)</f>
        <v>0</v>
      </c>
      <c r="BA46" s="99">
        <f>SUMIFS('Cost Input'!$N$7:$N$964,'Cost Input'!$P$7:$P$964,'Summary - II'!AX46,'Cost Input'!$A$7:$A$964,'Summary - II'!AW$10)</f>
        <v>0</v>
      </c>
      <c r="BB46" s="1"/>
      <c r="BC46" s="140">
        <f>_xlfn.XLOOKUP(BD46,'Cost Input'!$P$7:$P$964,'Cost Input'!$B$7:$B$964,"No non-staff costs")</f>
        <v>0</v>
      </c>
      <c r="BD46" s="142"/>
      <c r="BE46" s="141"/>
      <c r="BF46" s="98">
        <f>SUMIFS('Cost Input'!$M$7:$M$964,'Cost Input'!$P$7:$P$964,'Summary - II'!BD46,'Cost Input'!$A$7:$A$964,'Summary - II'!BC$10)</f>
        <v>0</v>
      </c>
      <c r="BG46" s="99">
        <f>SUMIFS('Cost Input'!$N$7:$N$964,'Cost Input'!$P$7:$P$964,'Summary - II'!BD46,'Cost Input'!$A$7:$A$964,'Summary - II'!BC$10)</f>
        <v>0</v>
      </c>
    </row>
    <row r="47" spans="1:59" ht="14.25" customHeight="1">
      <c r="A47" s="140">
        <f>_xlfn.XLOOKUP(B47,'Cost Input'!$P$7:$P$964,'Cost Input'!$B$7:$B$964,"No non-staff costs")</f>
        <v>0</v>
      </c>
      <c r="B47" s="142"/>
      <c r="C47" s="142"/>
      <c r="D47" s="91">
        <f>SUMIFS('Cost Input'!$M$7:$M$964,'Cost Input'!$P$7:$P$964,'Summary - II'!B47,'Cost Input'!$A$7:$A$964,'Summary - II'!A$10)</f>
        <v>0</v>
      </c>
      <c r="E47" s="92">
        <f>SUMIFS('Cost Input'!$N$7:$N$964,'Cost Input'!$P$7:$P$964,'Summary - II'!B47,'Cost Input'!$A$7:$A$964,'Summary - II'!A$10)</f>
        <v>0</v>
      </c>
      <c r="F47" s="1"/>
      <c r="G47" s="140">
        <f>_xlfn.XLOOKUP(H47,'Cost Input'!$P$7:$P$964,'Cost Input'!$B$7:$B$964,"No non-staff costs")</f>
        <v>0</v>
      </c>
      <c r="H47" s="142"/>
      <c r="I47" s="141"/>
      <c r="J47" s="98">
        <f>SUMIFS('Cost Input'!$M$7:$M$964,'Cost Input'!$P$7:$P$964,'Summary - II'!H47,'Cost Input'!$A$7:$A$964,'Summary - II'!G$10)</f>
        <v>0</v>
      </c>
      <c r="K47" s="99">
        <f>SUMIFS('Cost Input'!$N$7:$N$964,'Cost Input'!$P$7:$P$964,'Summary - II'!H47,'Cost Input'!$A$7:$A$964,'Summary - II'!G$10)</f>
        <v>0</v>
      </c>
      <c r="L47" s="1"/>
      <c r="M47" s="140">
        <f>_xlfn.XLOOKUP(N47,'Cost Input'!$P$7:$P$964,'Cost Input'!$B$7:$B$964,"No non-staff costs")</f>
        <v>0</v>
      </c>
      <c r="N47" s="142"/>
      <c r="O47" s="141"/>
      <c r="P47" s="98">
        <f>SUMIFS('Cost Input'!$M$7:$M$964,'Cost Input'!$P$7:$P$964,'Summary - II'!N47,'Cost Input'!$A$7:$A$964,'Summary - II'!M$10)</f>
        <v>0</v>
      </c>
      <c r="Q47" s="99">
        <f>SUMIFS('Cost Input'!$N$7:$N$964,'Cost Input'!$P$7:$P$964,'Summary - II'!N47,'Cost Input'!$A$7:$A$964,'Summary - II'!M$10)</f>
        <v>0</v>
      </c>
      <c r="R47" s="1"/>
      <c r="S47" s="140">
        <f>_xlfn.XLOOKUP(T47,'Cost Input'!$P$7:$P$964,'Cost Input'!$B$7:$B$964,"No non-staff costs")</f>
        <v>0</v>
      </c>
      <c r="T47" s="142"/>
      <c r="U47" s="141"/>
      <c r="V47" s="98">
        <f>SUMIFS('Cost Input'!$M$7:$M$964,'Cost Input'!$P$7:$P$964,'Summary - II'!T47,'Cost Input'!$A$7:$A$964,'Summary - II'!S$10)</f>
        <v>0</v>
      </c>
      <c r="W47" s="99">
        <f>SUMIFS('Cost Input'!$N$7:$N$964,'Cost Input'!$P$7:$P$964,'Summary - II'!T47,'Cost Input'!$A$7:$A$964,'Summary - II'!S$10)</f>
        <v>0</v>
      </c>
      <c r="X47" s="1"/>
      <c r="Y47" s="140">
        <f>_xlfn.XLOOKUP(Z47,'Cost Input'!$P$7:$P$964,'Cost Input'!$B$7:$B$964,"No non-staff costs")</f>
        <v>0</v>
      </c>
      <c r="Z47" s="142"/>
      <c r="AA47" s="141"/>
      <c r="AB47" s="98">
        <f>SUMIFS('Cost Input'!$M$7:$M$964,'Cost Input'!$P$7:$P$964,'Summary - II'!Z47,'Cost Input'!$A$7:$A$964,'Summary - II'!Y$10)</f>
        <v>0</v>
      </c>
      <c r="AC47" s="99">
        <f>SUMIFS('Cost Input'!$N$7:$N$964,'Cost Input'!$P$7:$P$964,'Summary - II'!Z47,'Cost Input'!$A$7:$A$964,'Summary - II'!Y$10)</f>
        <v>0</v>
      </c>
      <c r="AD47" s="1"/>
      <c r="AE47" s="140">
        <f>_xlfn.XLOOKUP(AF47,'Cost Input'!$P$7:$P$964,'Cost Input'!$B$7:$B$964,"No non-staff costs")</f>
        <v>0</v>
      </c>
      <c r="AF47" s="142"/>
      <c r="AG47" s="141"/>
      <c r="AH47" s="98">
        <f>SUMIFS('Cost Input'!$M$7:$M$964,'Cost Input'!$P$7:$P$964,'Summary - II'!AF47,'Cost Input'!$A$7:$A$964,'Summary - II'!AE$10)</f>
        <v>0</v>
      </c>
      <c r="AI47" s="99">
        <f>SUMIFS('Cost Input'!$N$7:$N$964,'Cost Input'!$P$7:$P$964,'Summary - II'!AF47,'Cost Input'!$A$7:$A$964,'Summary - II'!AE$10)</f>
        <v>0</v>
      </c>
      <c r="AJ47" s="1"/>
      <c r="AK47" s="140">
        <f>_xlfn.XLOOKUP(AL47,'Cost Input'!$P$7:$P$964,'Cost Input'!$B$7:$B$964,"No non-staff costs")</f>
        <v>0</v>
      </c>
      <c r="AL47" s="142"/>
      <c r="AM47" s="141"/>
      <c r="AN47" s="98">
        <f>SUMIFS('Cost Input'!$M$7:$M$964,'Cost Input'!$P$7:$P$964,'Summary - II'!AL47,'Cost Input'!$A$7:$A$964,'Summary - II'!AK$10)</f>
        <v>0</v>
      </c>
      <c r="AO47" s="99">
        <f>SUMIFS('Cost Input'!$N$7:$N$964,'Cost Input'!$P$7:$P$964,'Summary - II'!AL47,'Cost Input'!$A$7:$A$964,'Summary - II'!AK$10)</f>
        <v>0</v>
      </c>
      <c r="AP47" s="1"/>
      <c r="AQ47" s="140">
        <f>_xlfn.XLOOKUP(AR47,'Cost Input'!$P$7:$P$964,'Cost Input'!$B$7:$B$964,"No non-staff costs")</f>
        <v>0</v>
      </c>
      <c r="AR47" s="142"/>
      <c r="AS47" s="141"/>
      <c r="AT47" s="98">
        <f>SUMIFS('Cost Input'!$M$7:$M$964,'Cost Input'!$P$7:$P$964,'Summary - II'!AR47,'Cost Input'!$A$7:$A$964,'Summary - II'!AQ$10)</f>
        <v>0</v>
      </c>
      <c r="AU47" s="99">
        <f>SUMIFS('Cost Input'!$N$7:$N$964,'Cost Input'!$P$7:$P$964,'Summary - II'!AR47,'Cost Input'!$A$7:$A$964,'Summary - II'!AQ$10)</f>
        <v>0</v>
      </c>
      <c r="AV47" s="1"/>
      <c r="AW47" s="140">
        <f>_xlfn.XLOOKUP(AX47,'Cost Input'!$P$7:$P$964,'Cost Input'!$B$7:$B$964,"No non-staff costs")</f>
        <v>0</v>
      </c>
      <c r="AX47" s="142"/>
      <c r="AY47" s="141"/>
      <c r="AZ47" s="98">
        <f>SUMIFS('Cost Input'!$M$7:$M$964,'Cost Input'!$P$7:$P$964,'Summary - II'!AX47,'Cost Input'!$A$7:$A$964,'Summary - II'!AW$10)</f>
        <v>0</v>
      </c>
      <c r="BA47" s="99">
        <f>SUMIFS('Cost Input'!$N$7:$N$964,'Cost Input'!$P$7:$P$964,'Summary - II'!AX47,'Cost Input'!$A$7:$A$964,'Summary - II'!AW$10)</f>
        <v>0</v>
      </c>
      <c r="BB47" s="1"/>
      <c r="BC47" s="140">
        <f>_xlfn.XLOOKUP(BD47,'Cost Input'!$P$7:$P$964,'Cost Input'!$B$7:$B$964,"No non-staff costs")</f>
        <v>0</v>
      </c>
      <c r="BD47" s="142"/>
      <c r="BE47" s="141"/>
      <c r="BF47" s="98">
        <f>SUMIFS('Cost Input'!$M$7:$M$964,'Cost Input'!$P$7:$P$964,'Summary - II'!BD47,'Cost Input'!$A$7:$A$964,'Summary - II'!BC$10)</f>
        <v>0</v>
      </c>
      <c r="BG47" s="99">
        <f>SUMIFS('Cost Input'!$N$7:$N$964,'Cost Input'!$P$7:$P$964,'Summary - II'!BD47,'Cost Input'!$A$7:$A$964,'Summary - II'!BC$10)</f>
        <v>0</v>
      </c>
    </row>
    <row r="48" spans="1:59" ht="14.25" customHeight="1">
      <c r="A48" s="140">
        <f>_xlfn.XLOOKUP(B48,'Cost Input'!$P$7:$P$964,'Cost Input'!$B$7:$B$964,"No non-staff costs")</f>
        <v>0</v>
      </c>
      <c r="B48" s="142"/>
      <c r="C48" s="142"/>
      <c r="D48" s="91">
        <f>SUMIFS('Cost Input'!$M$7:$M$964,'Cost Input'!$P$7:$P$964,'Summary - II'!B48,'Cost Input'!$A$7:$A$964,'Summary - II'!A$10)</f>
        <v>0</v>
      </c>
      <c r="E48" s="92">
        <f>SUMIFS('Cost Input'!$N$7:$N$964,'Cost Input'!$P$7:$P$964,'Summary - II'!B48,'Cost Input'!$A$7:$A$964,'Summary - II'!A$10)</f>
        <v>0</v>
      </c>
      <c r="F48" s="1"/>
      <c r="G48" s="140">
        <f>_xlfn.XLOOKUP(H48,'Cost Input'!$P$7:$P$964,'Cost Input'!$B$7:$B$964,"No non-staff costs")</f>
        <v>0</v>
      </c>
      <c r="H48" s="142"/>
      <c r="I48" s="141"/>
      <c r="J48" s="98">
        <f>SUMIFS('Cost Input'!$M$7:$M$964,'Cost Input'!$P$7:$P$964,'Summary - II'!H48,'Cost Input'!$A$7:$A$964,'Summary - II'!G$10)</f>
        <v>0</v>
      </c>
      <c r="K48" s="99">
        <f>SUMIFS('Cost Input'!$N$7:$N$964,'Cost Input'!$P$7:$P$964,'Summary - II'!H48,'Cost Input'!$A$7:$A$964,'Summary - II'!G$10)</f>
        <v>0</v>
      </c>
      <c r="L48" s="1"/>
      <c r="M48" s="140">
        <f>_xlfn.XLOOKUP(N48,'Cost Input'!$P$7:$P$964,'Cost Input'!$B$7:$B$964,"No non-staff costs")</f>
        <v>0</v>
      </c>
      <c r="N48" s="142"/>
      <c r="O48" s="141"/>
      <c r="P48" s="98">
        <f>SUMIFS('Cost Input'!$M$7:$M$964,'Cost Input'!$P$7:$P$964,'Summary - II'!N48,'Cost Input'!$A$7:$A$964,'Summary - II'!M$10)</f>
        <v>0</v>
      </c>
      <c r="Q48" s="99">
        <f>SUMIFS('Cost Input'!$N$7:$N$964,'Cost Input'!$P$7:$P$964,'Summary - II'!N48,'Cost Input'!$A$7:$A$964,'Summary - II'!M$10)</f>
        <v>0</v>
      </c>
      <c r="R48" s="1"/>
      <c r="S48" s="140">
        <f>_xlfn.XLOOKUP(T48,'Cost Input'!$P$7:$P$964,'Cost Input'!$B$7:$B$964,"No non-staff costs")</f>
        <v>0</v>
      </c>
      <c r="T48" s="142"/>
      <c r="U48" s="141"/>
      <c r="V48" s="98">
        <f>SUMIFS('Cost Input'!$M$7:$M$964,'Cost Input'!$P$7:$P$964,'Summary - II'!T48,'Cost Input'!$A$7:$A$964,'Summary - II'!S$10)</f>
        <v>0</v>
      </c>
      <c r="W48" s="99">
        <f>SUMIFS('Cost Input'!$N$7:$N$964,'Cost Input'!$P$7:$P$964,'Summary - II'!T48,'Cost Input'!$A$7:$A$964,'Summary - II'!S$10)</f>
        <v>0</v>
      </c>
      <c r="X48" s="1"/>
      <c r="Y48" s="140">
        <f>_xlfn.XLOOKUP(Z48,'Cost Input'!$P$7:$P$964,'Cost Input'!$B$7:$B$964,"No non-staff costs")</f>
        <v>0</v>
      </c>
      <c r="Z48" s="142"/>
      <c r="AA48" s="141"/>
      <c r="AB48" s="98">
        <f>SUMIFS('Cost Input'!$M$7:$M$964,'Cost Input'!$P$7:$P$964,'Summary - II'!Z48,'Cost Input'!$A$7:$A$964,'Summary - II'!Y$10)</f>
        <v>0</v>
      </c>
      <c r="AC48" s="99">
        <f>SUMIFS('Cost Input'!$N$7:$N$964,'Cost Input'!$P$7:$P$964,'Summary - II'!Z48,'Cost Input'!$A$7:$A$964,'Summary - II'!Y$10)</f>
        <v>0</v>
      </c>
      <c r="AD48" s="1"/>
      <c r="AE48" s="140">
        <f>_xlfn.XLOOKUP(AF48,'Cost Input'!$P$7:$P$964,'Cost Input'!$B$7:$B$964,"No non-staff costs")</f>
        <v>0</v>
      </c>
      <c r="AF48" s="142"/>
      <c r="AG48" s="141"/>
      <c r="AH48" s="98">
        <f>SUMIFS('Cost Input'!$M$7:$M$964,'Cost Input'!$P$7:$P$964,'Summary - II'!AF48,'Cost Input'!$A$7:$A$964,'Summary - II'!AE$10)</f>
        <v>0</v>
      </c>
      <c r="AI48" s="99">
        <f>SUMIFS('Cost Input'!$N$7:$N$964,'Cost Input'!$P$7:$P$964,'Summary - II'!AF48,'Cost Input'!$A$7:$A$964,'Summary - II'!AE$10)</f>
        <v>0</v>
      </c>
      <c r="AJ48" s="1"/>
      <c r="AK48" s="140">
        <f>_xlfn.XLOOKUP(AL48,'Cost Input'!$P$7:$P$964,'Cost Input'!$B$7:$B$964,"No non-staff costs")</f>
        <v>0</v>
      </c>
      <c r="AL48" s="142"/>
      <c r="AM48" s="141"/>
      <c r="AN48" s="98">
        <f>SUMIFS('Cost Input'!$M$7:$M$964,'Cost Input'!$P$7:$P$964,'Summary - II'!AL48,'Cost Input'!$A$7:$A$964,'Summary - II'!AK$10)</f>
        <v>0</v>
      </c>
      <c r="AO48" s="99">
        <f>SUMIFS('Cost Input'!$N$7:$N$964,'Cost Input'!$P$7:$P$964,'Summary - II'!AL48,'Cost Input'!$A$7:$A$964,'Summary - II'!AK$10)</f>
        <v>0</v>
      </c>
      <c r="AP48" s="1"/>
      <c r="AQ48" s="140">
        <f>_xlfn.XLOOKUP(AR48,'Cost Input'!$P$7:$P$964,'Cost Input'!$B$7:$B$964,"No non-staff costs")</f>
        <v>0</v>
      </c>
      <c r="AR48" s="142"/>
      <c r="AS48" s="141"/>
      <c r="AT48" s="98">
        <f>SUMIFS('Cost Input'!$M$7:$M$964,'Cost Input'!$P$7:$P$964,'Summary - II'!AR48,'Cost Input'!$A$7:$A$964,'Summary - II'!AQ$10)</f>
        <v>0</v>
      </c>
      <c r="AU48" s="99">
        <f>SUMIFS('Cost Input'!$N$7:$N$964,'Cost Input'!$P$7:$P$964,'Summary - II'!AR48,'Cost Input'!$A$7:$A$964,'Summary - II'!AQ$10)</f>
        <v>0</v>
      </c>
      <c r="AV48" s="1"/>
      <c r="AW48" s="140">
        <f>_xlfn.XLOOKUP(AX48,'Cost Input'!$P$7:$P$964,'Cost Input'!$B$7:$B$964,"No non-staff costs")</f>
        <v>0</v>
      </c>
      <c r="AX48" s="142"/>
      <c r="AY48" s="141"/>
      <c r="AZ48" s="98">
        <f>SUMIFS('Cost Input'!$M$7:$M$964,'Cost Input'!$P$7:$P$964,'Summary - II'!AX48,'Cost Input'!$A$7:$A$964,'Summary - II'!AW$10)</f>
        <v>0</v>
      </c>
      <c r="BA48" s="99">
        <f>SUMIFS('Cost Input'!$N$7:$N$964,'Cost Input'!$P$7:$P$964,'Summary - II'!AX48,'Cost Input'!$A$7:$A$964,'Summary - II'!AW$10)</f>
        <v>0</v>
      </c>
      <c r="BB48" s="1"/>
      <c r="BC48" s="140">
        <f>_xlfn.XLOOKUP(BD48,'Cost Input'!$P$7:$P$964,'Cost Input'!$B$7:$B$964,"No non-staff costs")</f>
        <v>0</v>
      </c>
      <c r="BD48" s="142"/>
      <c r="BE48" s="141"/>
      <c r="BF48" s="98">
        <f>SUMIFS('Cost Input'!$M$7:$M$964,'Cost Input'!$P$7:$P$964,'Summary - II'!BD48,'Cost Input'!$A$7:$A$964,'Summary - II'!BC$10)</f>
        <v>0</v>
      </c>
      <c r="BG48" s="99">
        <f>SUMIFS('Cost Input'!$N$7:$N$964,'Cost Input'!$P$7:$P$964,'Summary - II'!BD48,'Cost Input'!$A$7:$A$964,'Summary - II'!BC$10)</f>
        <v>0</v>
      </c>
    </row>
    <row r="49" spans="1:59" ht="14.25" customHeight="1">
      <c r="A49" s="140">
        <f>_xlfn.XLOOKUP(B49,'Cost Input'!$P$7:$P$964,'Cost Input'!$B$7:$B$964,"No non-staff costs")</f>
        <v>0</v>
      </c>
      <c r="B49" s="142"/>
      <c r="C49" s="142"/>
      <c r="D49" s="91">
        <f>SUMIFS('Cost Input'!$M$7:$M$964,'Cost Input'!$P$7:$P$964,'Summary - II'!B49,'Cost Input'!$A$7:$A$964,'Summary - II'!A$10)</f>
        <v>0</v>
      </c>
      <c r="E49" s="92">
        <f>SUMIFS('Cost Input'!$N$7:$N$964,'Cost Input'!$P$7:$P$964,'Summary - II'!B49,'Cost Input'!$A$7:$A$964,'Summary - II'!A$10)</f>
        <v>0</v>
      </c>
      <c r="F49" s="1"/>
      <c r="G49" s="140">
        <f>_xlfn.XLOOKUP(H49,'Cost Input'!$P$7:$P$964,'Cost Input'!$B$7:$B$964,"No non-staff costs")</f>
        <v>0</v>
      </c>
      <c r="H49" s="142"/>
      <c r="I49" s="141"/>
      <c r="J49" s="98">
        <f>SUMIFS('Cost Input'!$M$7:$M$964,'Cost Input'!$P$7:$P$964,'Summary - II'!H49,'Cost Input'!$A$7:$A$964,'Summary - II'!G$10)</f>
        <v>0</v>
      </c>
      <c r="K49" s="99">
        <f>SUMIFS('Cost Input'!$N$7:$N$964,'Cost Input'!$P$7:$P$964,'Summary - II'!H49,'Cost Input'!$A$7:$A$964,'Summary - II'!G$10)</f>
        <v>0</v>
      </c>
      <c r="L49" s="1"/>
      <c r="M49" s="140">
        <f>_xlfn.XLOOKUP(N49,'Cost Input'!$P$7:$P$964,'Cost Input'!$B$7:$B$964,"No non-staff costs")</f>
        <v>0</v>
      </c>
      <c r="N49" s="142"/>
      <c r="O49" s="141"/>
      <c r="P49" s="98">
        <f>SUMIFS('Cost Input'!$M$7:$M$964,'Cost Input'!$P$7:$P$964,'Summary - II'!N49,'Cost Input'!$A$7:$A$964,'Summary - II'!M$10)</f>
        <v>0</v>
      </c>
      <c r="Q49" s="99">
        <f>SUMIFS('Cost Input'!$N$7:$N$964,'Cost Input'!$P$7:$P$964,'Summary - II'!N49,'Cost Input'!$A$7:$A$964,'Summary - II'!M$10)</f>
        <v>0</v>
      </c>
      <c r="R49" s="1"/>
      <c r="S49" s="140">
        <f>_xlfn.XLOOKUP(T49,'Cost Input'!$P$7:$P$964,'Cost Input'!$B$7:$B$964,"No non-staff costs")</f>
        <v>0</v>
      </c>
      <c r="T49" s="142"/>
      <c r="U49" s="141"/>
      <c r="V49" s="98">
        <f>SUMIFS('Cost Input'!$M$7:$M$964,'Cost Input'!$P$7:$P$964,'Summary - II'!T49,'Cost Input'!$A$7:$A$964,'Summary - II'!S$10)</f>
        <v>0</v>
      </c>
      <c r="W49" s="99">
        <f>SUMIFS('Cost Input'!$N$7:$N$964,'Cost Input'!$P$7:$P$964,'Summary - II'!T49,'Cost Input'!$A$7:$A$964,'Summary - II'!S$10)</f>
        <v>0</v>
      </c>
      <c r="X49" s="1"/>
      <c r="Y49" s="140">
        <f>_xlfn.XLOOKUP(Z49,'Cost Input'!$P$7:$P$964,'Cost Input'!$B$7:$B$964,"No non-staff costs")</f>
        <v>0</v>
      </c>
      <c r="Z49" s="142"/>
      <c r="AA49" s="141"/>
      <c r="AB49" s="98">
        <f>SUMIFS('Cost Input'!$M$7:$M$964,'Cost Input'!$P$7:$P$964,'Summary - II'!Z49,'Cost Input'!$A$7:$A$964,'Summary - II'!Y$10)</f>
        <v>0</v>
      </c>
      <c r="AC49" s="99">
        <f>SUMIFS('Cost Input'!$N$7:$N$964,'Cost Input'!$P$7:$P$964,'Summary - II'!Z49,'Cost Input'!$A$7:$A$964,'Summary - II'!Y$10)</f>
        <v>0</v>
      </c>
      <c r="AD49" s="1"/>
      <c r="AE49" s="140">
        <f>_xlfn.XLOOKUP(AF49,'Cost Input'!$P$7:$P$964,'Cost Input'!$B$7:$B$964,"No non-staff costs")</f>
        <v>0</v>
      </c>
      <c r="AF49" s="142"/>
      <c r="AG49" s="141"/>
      <c r="AH49" s="98">
        <f>SUMIFS('Cost Input'!$M$7:$M$964,'Cost Input'!$P$7:$P$964,'Summary - II'!AF49,'Cost Input'!$A$7:$A$964,'Summary - II'!AE$10)</f>
        <v>0</v>
      </c>
      <c r="AI49" s="99">
        <f>SUMIFS('Cost Input'!$N$7:$N$964,'Cost Input'!$P$7:$P$964,'Summary - II'!AF49,'Cost Input'!$A$7:$A$964,'Summary - II'!AE$10)</f>
        <v>0</v>
      </c>
      <c r="AJ49" s="1"/>
      <c r="AK49" s="140">
        <f>_xlfn.XLOOKUP(AL49,'Cost Input'!$P$7:$P$964,'Cost Input'!$B$7:$B$964,"No non-staff costs")</f>
        <v>0</v>
      </c>
      <c r="AL49" s="142"/>
      <c r="AM49" s="141"/>
      <c r="AN49" s="98">
        <f>SUMIFS('Cost Input'!$M$7:$M$964,'Cost Input'!$P$7:$P$964,'Summary - II'!AL49,'Cost Input'!$A$7:$A$964,'Summary - II'!AK$10)</f>
        <v>0</v>
      </c>
      <c r="AO49" s="99">
        <f>SUMIFS('Cost Input'!$N$7:$N$964,'Cost Input'!$P$7:$P$964,'Summary - II'!AL49,'Cost Input'!$A$7:$A$964,'Summary - II'!AK$10)</f>
        <v>0</v>
      </c>
      <c r="AP49" s="1"/>
      <c r="AQ49" s="140">
        <f>_xlfn.XLOOKUP(AR49,'Cost Input'!$P$7:$P$964,'Cost Input'!$B$7:$B$964,"No non-staff costs")</f>
        <v>0</v>
      </c>
      <c r="AR49" s="142"/>
      <c r="AS49" s="141"/>
      <c r="AT49" s="98">
        <f>SUMIFS('Cost Input'!$M$7:$M$964,'Cost Input'!$P$7:$P$964,'Summary - II'!AR49,'Cost Input'!$A$7:$A$964,'Summary - II'!AQ$10)</f>
        <v>0</v>
      </c>
      <c r="AU49" s="99">
        <f>SUMIFS('Cost Input'!$N$7:$N$964,'Cost Input'!$P$7:$P$964,'Summary - II'!AR49,'Cost Input'!$A$7:$A$964,'Summary - II'!AQ$10)</f>
        <v>0</v>
      </c>
      <c r="AV49" s="1"/>
      <c r="AW49" s="140">
        <f>_xlfn.XLOOKUP(AX49,'Cost Input'!$P$7:$P$964,'Cost Input'!$B$7:$B$964,"No non-staff costs")</f>
        <v>0</v>
      </c>
      <c r="AX49" s="142"/>
      <c r="AY49" s="141"/>
      <c r="AZ49" s="98">
        <f>SUMIFS('Cost Input'!$M$7:$M$964,'Cost Input'!$P$7:$P$964,'Summary - II'!AX49,'Cost Input'!$A$7:$A$964,'Summary - II'!AW$10)</f>
        <v>0</v>
      </c>
      <c r="BA49" s="99">
        <f>SUMIFS('Cost Input'!$N$7:$N$964,'Cost Input'!$P$7:$P$964,'Summary - II'!AX49,'Cost Input'!$A$7:$A$964,'Summary - II'!AW$10)</f>
        <v>0</v>
      </c>
      <c r="BB49" s="1"/>
      <c r="BC49" s="140">
        <f>_xlfn.XLOOKUP(BD49,'Cost Input'!$P$7:$P$964,'Cost Input'!$B$7:$B$964,"No non-staff costs")</f>
        <v>0</v>
      </c>
      <c r="BD49" s="142"/>
      <c r="BE49" s="141"/>
      <c r="BF49" s="98">
        <f>SUMIFS('Cost Input'!$M$7:$M$964,'Cost Input'!$P$7:$P$964,'Summary - II'!BD49,'Cost Input'!$A$7:$A$964,'Summary - II'!BC$10)</f>
        <v>0</v>
      </c>
      <c r="BG49" s="99">
        <f>SUMIFS('Cost Input'!$N$7:$N$964,'Cost Input'!$P$7:$P$964,'Summary - II'!BD49,'Cost Input'!$A$7:$A$964,'Summary - II'!BC$10)</f>
        <v>0</v>
      </c>
    </row>
    <row r="50" spans="1:59" ht="14.25" customHeight="1">
      <c r="A50" s="140">
        <f>_xlfn.XLOOKUP(B50,'Cost Input'!$P$7:$P$964,'Cost Input'!$B$7:$B$964,"No non-staff costs")</f>
        <v>0</v>
      </c>
      <c r="B50" s="142"/>
      <c r="C50" s="142"/>
      <c r="D50" s="91">
        <f>SUMIFS('Cost Input'!$M$7:$M$964,'Cost Input'!$P$7:$P$964,'Summary - II'!B50,'Cost Input'!$A$7:$A$964,'Summary - II'!A$10)</f>
        <v>0</v>
      </c>
      <c r="E50" s="92">
        <f>SUMIFS('Cost Input'!$N$7:$N$964,'Cost Input'!$P$7:$P$964,'Summary - II'!B50,'Cost Input'!$A$7:$A$964,'Summary - II'!A$10)</f>
        <v>0</v>
      </c>
      <c r="F50" s="1"/>
      <c r="G50" s="140">
        <f>_xlfn.XLOOKUP(H50,'Cost Input'!$P$7:$P$964,'Cost Input'!$B$7:$B$964,"No non-staff costs")</f>
        <v>0</v>
      </c>
      <c r="H50" s="142"/>
      <c r="I50" s="141"/>
      <c r="J50" s="98">
        <f>SUMIFS('Cost Input'!$M$7:$M$964,'Cost Input'!$P$7:$P$964,'Summary - II'!H50,'Cost Input'!$A$7:$A$964,'Summary - II'!G$10)</f>
        <v>0</v>
      </c>
      <c r="K50" s="99">
        <f>SUMIFS('Cost Input'!$N$7:$N$964,'Cost Input'!$P$7:$P$964,'Summary - II'!H50,'Cost Input'!$A$7:$A$964,'Summary - II'!G$10)</f>
        <v>0</v>
      </c>
      <c r="L50" s="1"/>
      <c r="M50" s="140">
        <f>_xlfn.XLOOKUP(N50,'Cost Input'!$P$7:$P$964,'Cost Input'!$B$7:$B$964,"No non-staff costs")</f>
        <v>0</v>
      </c>
      <c r="N50" s="142"/>
      <c r="O50" s="141"/>
      <c r="P50" s="98">
        <f>SUMIFS('Cost Input'!$M$7:$M$964,'Cost Input'!$P$7:$P$964,'Summary - II'!N50,'Cost Input'!$A$7:$A$964,'Summary - II'!M$10)</f>
        <v>0</v>
      </c>
      <c r="Q50" s="99">
        <f>SUMIFS('Cost Input'!$N$7:$N$964,'Cost Input'!$P$7:$P$964,'Summary - II'!N50,'Cost Input'!$A$7:$A$964,'Summary - II'!M$10)</f>
        <v>0</v>
      </c>
      <c r="R50" s="1"/>
      <c r="S50" s="140">
        <f>_xlfn.XLOOKUP(T50,'Cost Input'!$P$7:$P$964,'Cost Input'!$B$7:$B$964,"No non-staff costs")</f>
        <v>0</v>
      </c>
      <c r="T50" s="142"/>
      <c r="U50" s="141"/>
      <c r="V50" s="98">
        <f>SUMIFS('Cost Input'!$M$7:$M$964,'Cost Input'!$P$7:$P$964,'Summary - II'!T50,'Cost Input'!$A$7:$A$964,'Summary - II'!S$10)</f>
        <v>0</v>
      </c>
      <c r="W50" s="99">
        <f>SUMIFS('Cost Input'!$N$7:$N$964,'Cost Input'!$P$7:$P$964,'Summary - II'!T50,'Cost Input'!$A$7:$A$964,'Summary - II'!S$10)</f>
        <v>0</v>
      </c>
      <c r="X50" s="1"/>
      <c r="Y50" s="140">
        <f>_xlfn.XLOOKUP(Z50,'Cost Input'!$P$7:$P$964,'Cost Input'!$B$7:$B$964,"No non-staff costs")</f>
        <v>0</v>
      </c>
      <c r="Z50" s="142"/>
      <c r="AA50" s="141"/>
      <c r="AB50" s="98">
        <f>SUMIFS('Cost Input'!$M$7:$M$964,'Cost Input'!$P$7:$P$964,'Summary - II'!Z50,'Cost Input'!$A$7:$A$964,'Summary - II'!Y$10)</f>
        <v>0</v>
      </c>
      <c r="AC50" s="99">
        <f>SUMIFS('Cost Input'!$N$7:$N$964,'Cost Input'!$P$7:$P$964,'Summary - II'!Z50,'Cost Input'!$A$7:$A$964,'Summary - II'!Y$10)</f>
        <v>0</v>
      </c>
      <c r="AD50" s="1"/>
      <c r="AE50" s="140">
        <f>_xlfn.XLOOKUP(AF50,'Cost Input'!$P$7:$P$964,'Cost Input'!$B$7:$B$964,"No non-staff costs")</f>
        <v>0</v>
      </c>
      <c r="AF50" s="142"/>
      <c r="AG50" s="141"/>
      <c r="AH50" s="98">
        <f>SUMIFS('Cost Input'!$M$7:$M$964,'Cost Input'!$P$7:$P$964,'Summary - II'!AF50,'Cost Input'!$A$7:$A$964,'Summary - II'!AE$10)</f>
        <v>0</v>
      </c>
      <c r="AI50" s="99">
        <f>SUMIFS('Cost Input'!$N$7:$N$964,'Cost Input'!$P$7:$P$964,'Summary - II'!AF50,'Cost Input'!$A$7:$A$964,'Summary - II'!AE$10)</f>
        <v>0</v>
      </c>
      <c r="AJ50" s="1"/>
      <c r="AK50" s="140">
        <f>_xlfn.XLOOKUP(AL50,'Cost Input'!$P$7:$P$964,'Cost Input'!$B$7:$B$964,"No non-staff costs")</f>
        <v>0</v>
      </c>
      <c r="AL50" s="142"/>
      <c r="AM50" s="141"/>
      <c r="AN50" s="98">
        <f>SUMIFS('Cost Input'!$M$7:$M$964,'Cost Input'!$P$7:$P$964,'Summary - II'!AL50,'Cost Input'!$A$7:$A$964,'Summary - II'!AK$10)</f>
        <v>0</v>
      </c>
      <c r="AO50" s="99">
        <f>SUMIFS('Cost Input'!$N$7:$N$964,'Cost Input'!$P$7:$P$964,'Summary - II'!AL50,'Cost Input'!$A$7:$A$964,'Summary - II'!AK$10)</f>
        <v>0</v>
      </c>
      <c r="AP50" s="1"/>
      <c r="AQ50" s="140">
        <f>_xlfn.XLOOKUP(AR50,'Cost Input'!$P$7:$P$964,'Cost Input'!$B$7:$B$964,"No non-staff costs")</f>
        <v>0</v>
      </c>
      <c r="AR50" s="142"/>
      <c r="AS50" s="141"/>
      <c r="AT50" s="98">
        <f>SUMIFS('Cost Input'!$M$7:$M$964,'Cost Input'!$P$7:$P$964,'Summary - II'!AR50,'Cost Input'!$A$7:$A$964,'Summary - II'!AQ$10)</f>
        <v>0</v>
      </c>
      <c r="AU50" s="99">
        <f>SUMIFS('Cost Input'!$N$7:$N$964,'Cost Input'!$P$7:$P$964,'Summary - II'!AR50,'Cost Input'!$A$7:$A$964,'Summary - II'!AQ$10)</f>
        <v>0</v>
      </c>
      <c r="AV50" s="1"/>
      <c r="AW50" s="140">
        <f>_xlfn.XLOOKUP(AX50,'Cost Input'!$P$7:$P$964,'Cost Input'!$B$7:$B$964,"No non-staff costs")</f>
        <v>0</v>
      </c>
      <c r="AX50" s="142"/>
      <c r="AY50" s="141"/>
      <c r="AZ50" s="98">
        <f>SUMIFS('Cost Input'!$M$7:$M$964,'Cost Input'!$P$7:$P$964,'Summary - II'!AX50,'Cost Input'!$A$7:$A$964,'Summary - II'!AW$10)</f>
        <v>0</v>
      </c>
      <c r="BA50" s="99">
        <f>SUMIFS('Cost Input'!$N$7:$N$964,'Cost Input'!$P$7:$P$964,'Summary - II'!AX50,'Cost Input'!$A$7:$A$964,'Summary - II'!AW$10)</f>
        <v>0</v>
      </c>
      <c r="BB50" s="1"/>
      <c r="BC50" s="140">
        <f>_xlfn.XLOOKUP(BD50,'Cost Input'!$P$7:$P$964,'Cost Input'!$B$7:$B$964,"No non-staff costs")</f>
        <v>0</v>
      </c>
      <c r="BD50" s="142"/>
      <c r="BE50" s="141"/>
      <c r="BF50" s="98">
        <f>SUMIFS('Cost Input'!$M$7:$M$964,'Cost Input'!$P$7:$P$964,'Summary - II'!BD50,'Cost Input'!$A$7:$A$964,'Summary - II'!BC$10)</f>
        <v>0</v>
      </c>
      <c r="BG50" s="99">
        <f>SUMIFS('Cost Input'!$N$7:$N$964,'Cost Input'!$P$7:$P$964,'Summary - II'!BD50,'Cost Input'!$A$7:$A$964,'Summary - II'!BC$10)</f>
        <v>0</v>
      </c>
    </row>
    <row r="51" spans="1:59" ht="14.25" customHeight="1">
      <c r="A51" s="140">
        <f>_xlfn.XLOOKUP(B51,'Cost Input'!$P$7:$P$964,'Cost Input'!$B$7:$B$964,"No non-staff costs")</f>
        <v>0</v>
      </c>
      <c r="B51" s="142"/>
      <c r="C51" s="142"/>
      <c r="D51" s="91">
        <f>SUMIFS('Cost Input'!$M$7:$M$964,'Cost Input'!$P$7:$P$964,'Summary - II'!B51,'Cost Input'!$A$7:$A$964,'Summary - II'!A$10)</f>
        <v>0</v>
      </c>
      <c r="E51" s="92">
        <f>SUMIFS('Cost Input'!$N$7:$N$964,'Cost Input'!$P$7:$P$964,'Summary - II'!B51,'Cost Input'!$A$7:$A$964,'Summary - II'!A$10)</f>
        <v>0</v>
      </c>
      <c r="F51" s="1"/>
      <c r="G51" s="140">
        <f>_xlfn.XLOOKUP(H51,'Cost Input'!$P$7:$P$964,'Cost Input'!$B$7:$B$964,"No non-staff costs")</f>
        <v>0</v>
      </c>
      <c r="H51" s="142"/>
      <c r="I51" s="141"/>
      <c r="J51" s="98">
        <f>SUMIFS('Cost Input'!$M$7:$M$964,'Cost Input'!$P$7:$P$964,'Summary - II'!H51,'Cost Input'!$A$7:$A$964,'Summary - II'!G$10)</f>
        <v>0</v>
      </c>
      <c r="K51" s="99">
        <f>SUMIFS('Cost Input'!$N$7:$N$964,'Cost Input'!$P$7:$P$964,'Summary - II'!H51,'Cost Input'!$A$7:$A$964,'Summary - II'!G$10)</f>
        <v>0</v>
      </c>
      <c r="L51" s="1"/>
      <c r="M51" s="140">
        <f>_xlfn.XLOOKUP(N51,'Cost Input'!$P$7:$P$964,'Cost Input'!$B$7:$B$964,"No non-staff costs")</f>
        <v>0</v>
      </c>
      <c r="N51" s="142"/>
      <c r="O51" s="141"/>
      <c r="P51" s="98">
        <f>SUMIFS('Cost Input'!$M$7:$M$964,'Cost Input'!$P$7:$P$964,'Summary - II'!N51,'Cost Input'!$A$7:$A$964,'Summary - II'!M$10)</f>
        <v>0</v>
      </c>
      <c r="Q51" s="99">
        <f>SUMIFS('Cost Input'!$N$7:$N$964,'Cost Input'!$P$7:$P$964,'Summary - II'!N51,'Cost Input'!$A$7:$A$964,'Summary - II'!M$10)</f>
        <v>0</v>
      </c>
      <c r="R51" s="1"/>
      <c r="S51" s="140">
        <f>_xlfn.XLOOKUP(T51,'Cost Input'!$P$7:$P$964,'Cost Input'!$B$7:$B$964,"No non-staff costs")</f>
        <v>0</v>
      </c>
      <c r="T51" s="142"/>
      <c r="U51" s="141"/>
      <c r="V51" s="98">
        <f>SUMIFS('Cost Input'!$M$7:$M$964,'Cost Input'!$P$7:$P$964,'Summary - II'!T51,'Cost Input'!$A$7:$A$964,'Summary - II'!S$10)</f>
        <v>0</v>
      </c>
      <c r="W51" s="99">
        <f>SUMIFS('Cost Input'!$N$7:$N$964,'Cost Input'!$P$7:$P$964,'Summary - II'!T51,'Cost Input'!$A$7:$A$964,'Summary - II'!S$10)</f>
        <v>0</v>
      </c>
      <c r="X51" s="1"/>
      <c r="Y51" s="140">
        <f>_xlfn.XLOOKUP(Z51,'Cost Input'!$P$7:$P$964,'Cost Input'!$B$7:$B$964,"No non-staff costs")</f>
        <v>0</v>
      </c>
      <c r="Z51" s="142"/>
      <c r="AA51" s="141"/>
      <c r="AB51" s="98">
        <f>SUMIFS('Cost Input'!$M$7:$M$964,'Cost Input'!$P$7:$P$964,'Summary - II'!Z51,'Cost Input'!$A$7:$A$964,'Summary - II'!Y$10)</f>
        <v>0</v>
      </c>
      <c r="AC51" s="99">
        <f>SUMIFS('Cost Input'!$N$7:$N$964,'Cost Input'!$P$7:$P$964,'Summary - II'!Z51,'Cost Input'!$A$7:$A$964,'Summary - II'!Y$10)</f>
        <v>0</v>
      </c>
      <c r="AD51" s="1"/>
      <c r="AE51" s="140">
        <f>_xlfn.XLOOKUP(AF51,'Cost Input'!$P$7:$P$964,'Cost Input'!$B$7:$B$964,"No non-staff costs")</f>
        <v>0</v>
      </c>
      <c r="AF51" s="142"/>
      <c r="AG51" s="141"/>
      <c r="AH51" s="98">
        <f>SUMIFS('Cost Input'!$M$7:$M$964,'Cost Input'!$P$7:$P$964,'Summary - II'!AF51,'Cost Input'!$A$7:$A$964,'Summary - II'!AE$10)</f>
        <v>0</v>
      </c>
      <c r="AI51" s="99">
        <f>SUMIFS('Cost Input'!$N$7:$N$964,'Cost Input'!$P$7:$P$964,'Summary - II'!AF51,'Cost Input'!$A$7:$A$964,'Summary - II'!AE$10)</f>
        <v>0</v>
      </c>
      <c r="AJ51" s="1"/>
      <c r="AK51" s="140">
        <f>_xlfn.XLOOKUP(AL51,'Cost Input'!$P$7:$P$964,'Cost Input'!$B$7:$B$964,"No non-staff costs")</f>
        <v>0</v>
      </c>
      <c r="AL51" s="142"/>
      <c r="AM51" s="141"/>
      <c r="AN51" s="98">
        <f>SUMIFS('Cost Input'!$M$7:$M$964,'Cost Input'!$P$7:$P$964,'Summary - II'!AL51,'Cost Input'!$A$7:$A$964,'Summary - II'!AK$10)</f>
        <v>0</v>
      </c>
      <c r="AO51" s="99">
        <f>SUMIFS('Cost Input'!$N$7:$N$964,'Cost Input'!$P$7:$P$964,'Summary - II'!AL51,'Cost Input'!$A$7:$A$964,'Summary - II'!AK$10)</f>
        <v>0</v>
      </c>
      <c r="AP51" s="1"/>
      <c r="AQ51" s="140">
        <f>_xlfn.XLOOKUP(AR51,'Cost Input'!$P$7:$P$964,'Cost Input'!$B$7:$B$964,"No non-staff costs")</f>
        <v>0</v>
      </c>
      <c r="AR51" s="142"/>
      <c r="AS51" s="141"/>
      <c r="AT51" s="98">
        <f>SUMIFS('Cost Input'!$M$7:$M$964,'Cost Input'!$P$7:$P$964,'Summary - II'!AR51,'Cost Input'!$A$7:$A$964,'Summary - II'!AQ$10)</f>
        <v>0</v>
      </c>
      <c r="AU51" s="99">
        <f>SUMIFS('Cost Input'!$N$7:$N$964,'Cost Input'!$P$7:$P$964,'Summary - II'!AR51,'Cost Input'!$A$7:$A$964,'Summary - II'!AQ$10)</f>
        <v>0</v>
      </c>
      <c r="AV51" s="1"/>
      <c r="AW51" s="140">
        <f>_xlfn.XLOOKUP(AX51,'Cost Input'!$P$7:$P$964,'Cost Input'!$B$7:$B$964,"No non-staff costs")</f>
        <v>0</v>
      </c>
      <c r="AX51" s="142"/>
      <c r="AY51" s="141"/>
      <c r="AZ51" s="98">
        <f>SUMIFS('Cost Input'!$M$7:$M$964,'Cost Input'!$P$7:$P$964,'Summary - II'!AX51,'Cost Input'!$A$7:$A$964,'Summary - II'!AW$10)</f>
        <v>0</v>
      </c>
      <c r="BA51" s="99">
        <f>SUMIFS('Cost Input'!$N$7:$N$964,'Cost Input'!$P$7:$P$964,'Summary - II'!AX51,'Cost Input'!$A$7:$A$964,'Summary - II'!AW$10)</f>
        <v>0</v>
      </c>
      <c r="BB51" s="1"/>
      <c r="BC51" s="140">
        <f>_xlfn.XLOOKUP(BD51,'Cost Input'!$P$7:$P$964,'Cost Input'!$B$7:$B$964,"No non-staff costs")</f>
        <v>0</v>
      </c>
      <c r="BD51" s="142"/>
      <c r="BE51" s="141"/>
      <c r="BF51" s="98">
        <f>SUMIFS('Cost Input'!$M$7:$M$964,'Cost Input'!$P$7:$P$964,'Summary - II'!BD51,'Cost Input'!$A$7:$A$964,'Summary - II'!BC$10)</f>
        <v>0</v>
      </c>
      <c r="BG51" s="99">
        <f>SUMIFS('Cost Input'!$N$7:$N$964,'Cost Input'!$P$7:$P$964,'Summary - II'!BD51,'Cost Input'!$A$7:$A$964,'Summary - II'!BC$10)</f>
        <v>0</v>
      </c>
    </row>
    <row r="52" spans="1:59" ht="14.25" customHeight="1">
      <c r="A52" s="140">
        <f>_xlfn.XLOOKUP(B52,'Cost Input'!$P$7:$P$964,'Cost Input'!$B$7:$B$964,"No non-staff costs")</f>
        <v>0</v>
      </c>
      <c r="B52" s="142"/>
      <c r="C52" s="142"/>
      <c r="D52" s="91">
        <f>SUMIFS('Cost Input'!$M$7:$M$964,'Cost Input'!$P$7:$P$964,'Summary - II'!B52,'Cost Input'!$A$7:$A$964,'Summary - II'!A$10)</f>
        <v>0</v>
      </c>
      <c r="E52" s="92">
        <f>SUMIFS('Cost Input'!$N$7:$N$964,'Cost Input'!$P$7:$P$964,'Summary - II'!B52,'Cost Input'!$A$7:$A$964,'Summary - II'!A$10)</f>
        <v>0</v>
      </c>
      <c r="F52" s="1"/>
      <c r="G52" s="140">
        <f>_xlfn.XLOOKUP(H52,'Cost Input'!$P$7:$P$964,'Cost Input'!$B$7:$B$964,"No non-staff costs")</f>
        <v>0</v>
      </c>
      <c r="H52" s="142"/>
      <c r="I52" s="141"/>
      <c r="J52" s="98">
        <f>SUMIFS('Cost Input'!$M$7:$M$964,'Cost Input'!$P$7:$P$964,'Summary - II'!H52,'Cost Input'!$A$7:$A$964,'Summary - II'!G$10)</f>
        <v>0</v>
      </c>
      <c r="K52" s="99">
        <f>SUMIFS('Cost Input'!$N$7:$N$964,'Cost Input'!$P$7:$P$964,'Summary - II'!H52,'Cost Input'!$A$7:$A$964,'Summary - II'!G$10)</f>
        <v>0</v>
      </c>
      <c r="L52" s="1"/>
      <c r="M52" s="140">
        <f>_xlfn.XLOOKUP(N52,'Cost Input'!$P$7:$P$964,'Cost Input'!$B$7:$B$964,"No non-staff costs")</f>
        <v>0</v>
      </c>
      <c r="N52" s="142"/>
      <c r="O52" s="141"/>
      <c r="P52" s="98">
        <f>SUMIFS('Cost Input'!$M$7:$M$964,'Cost Input'!$P$7:$P$964,'Summary - II'!N52,'Cost Input'!$A$7:$A$964,'Summary - II'!M$10)</f>
        <v>0</v>
      </c>
      <c r="Q52" s="99">
        <f>SUMIFS('Cost Input'!$N$7:$N$964,'Cost Input'!$P$7:$P$964,'Summary - II'!N52,'Cost Input'!$A$7:$A$964,'Summary - II'!M$10)</f>
        <v>0</v>
      </c>
      <c r="R52" s="1"/>
      <c r="S52" s="140">
        <f>_xlfn.XLOOKUP(T52,'Cost Input'!$P$7:$P$964,'Cost Input'!$B$7:$B$964,"No non-staff costs")</f>
        <v>0</v>
      </c>
      <c r="T52" s="142"/>
      <c r="U52" s="141"/>
      <c r="V52" s="98">
        <f>SUMIFS('Cost Input'!$M$7:$M$964,'Cost Input'!$P$7:$P$964,'Summary - II'!T52,'Cost Input'!$A$7:$A$964,'Summary - II'!S$10)</f>
        <v>0</v>
      </c>
      <c r="W52" s="99">
        <f>SUMIFS('Cost Input'!$N$7:$N$964,'Cost Input'!$P$7:$P$964,'Summary - II'!T52,'Cost Input'!$A$7:$A$964,'Summary - II'!S$10)</f>
        <v>0</v>
      </c>
      <c r="X52" s="1"/>
      <c r="Y52" s="140">
        <f>_xlfn.XLOOKUP(Z52,'Cost Input'!$P$7:$P$964,'Cost Input'!$B$7:$B$964,"No non-staff costs")</f>
        <v>0</v>
      </c>
      <c r="Z52" s="142"/>
      <c r="AA52" s="141"/>
      <c r="AB52" s="98">
        <f>SUMIFS('Cost Input'!$M$7:$M$964,'Cost Input'!$P$7:$P$964,'Summary - II'!Z52,'Cost Input'!$A$7:$A$964,'Summary - II'!Y$10)</f>
        <v>0</v>
      </c>
      <c r="AC52" s="99">
        <f>SUMIFS('Cost Input'!$N$7:$N$964,'Cost Input'!$P$7:$P$964,'Summary - II'!Z52,'Cost Input'!$A$7:$A$964,'Summary - II'!Y$10)</f>
        <v>0</v>
      </c>
      <c r="AD52" s="1"/>
      <c r="AE52" s="140">
        <f>_xlfn.XLOOKUP(AF52,'Cost Input'!$P$7:$P$964,'Cost Input'!$B$7:$B$964,"No non-staff costs")</f>
        <v>0</v>
      </c>
      <c r="AF52" s="142"/>
      <c r="AG52" s="141"/>
      <c r="AH52" s="98">
        <f>SUMIFS('Cost Input'!$M$7:$M$964,'Cost Input'!$P$7:$P$964,'Summary - II'!AF52,'Cost Input'!$A$7:$A$964,'Summary - II'!AE$10)</f>
        <v>0</v>
      </c>
      <c r="AI52" s="99">
        <f>SUMIFS('Cost Input'!$N$7:$N$964,'Cost Input'!$P$7:$P$964,'Summary - II'!AF52,'Cost Input'!$A$7:$A$964,'Summary - II'!AE$10)</f>
        <v>0</v>
      </c>
      <c r="AJ52" s="1"/>
      <c r="AK52" s="140">
        <f>_xlfn.XLOOKUP(AL52,'Cost Input'!$P$7:$P$964,'Cost Input'!$B$7:$B$964,"No non-staff costs")</f>
        <v>0</v>
      </c>
      <c r="AL52" s="142"/>
      <c r="AM52" s="141"/>
      <c r="AN52" s="98">
        <f>SUMIFS('Cost Input'!$M$7:$M$964,'Cost Input'!$P$7:$P$964,'Summary - II'!AL52,'Cost Input'!$A$7:$A$964,'Summary - II'!AK$10)</f>
        <v>0</v>
      </c>
      <c r="AO52" s="99">
        <f>SUMIFS('Cost Input'!$N$7:$N$964,'Cost Input'!$P$7:$P$964,'Summary - II'!AL52,'Cost Input'!$A$7:$A$964,'Summary - II'!AK$10)</f>
        <v>0</v>
      </c>
      <c r="AP52" s="1"/>
      <c r="AQ52" s="140">
        <f>_xlfn.XLOOKUP(AR52,'Cost Input'!$P$7:$P$964,'Cost Input'!$B$7:$B$964,"No non-staff costs")</f>
        <v>0</v>
      </c>
      <c r="AR52" s="142"/>
      <c r="AS52" s="141"/>
      <c r="AT52" s="98">
        <f>SUMIFS('Cost Input'!$M$7:$M$964,'Cost Input'!$P$7:$P$964,'Summary - II'!AR52,'Cost Input'!$A$7:$A$964,'Summary - II'!AQ$10)</f>
        <v>0</v>
      </c>
      <c r="AU52" s="99">
        <f>SUMIFS('Cost Input'!$N$7:$N$964,'Cost Input'!$P$7:$P$964,'Summary - II'!AR52,'Cost Input'!$A$7:$A$964,'Summary - II'!AQ$10)</f>
        <v>0</v>
      </c>
      <c r="AV52" s="1"/>
      <c r="AW52" s="140">
        <f>_xlfn.XLOOKUP(AX52,'Cost Input'!$P$7:$P$964,'Cost Input'!$B$7:$B$964,"No non-staff costs")</f>
        <v>0</v>
      </c>
      <c r="AX52" s="142"/>
      <c r="AY52" s="141"/>
      <c r="AZ52" s="98">
        <f>SUMIFS('Cost Input'!$M$7:$M$964,'Cost Input'!$P$7:$P$964,'Summary - II'!AX52,'Cost Input'!$A$7:$A$964,'Summary - II'!AW$10)</f>
        <v>0</v>
      </c>
      <c r="BA52" s="99">
        <f>SUMIFS('Cost Input'!$N$7:$N$964,'Cost Input'!$P$7:$P$964,'Summary - II'!AX52,'Cost Input'!$A$7:$A$964,'Summary - II'!AW$10)</f>
        <v>0</v>
      </c>
      <c r="BB52" s="1"/>
      <c r="BC52" s="140">
        <f>_xlfn.XLOOKUP(BD52,'Cost Input'!$P$7:$P$964,'Cost Input'!$B$7:$B$964,"No non-staff costs")</f>
        <v>0</v>
      </c>
      <c r="BD52" s="142"/>
      <c r="BE52" s="141"/>
      <c r="BF52" s="98">
        <f>SUMIFS('Cost Input'!$M$7:$M$964,'Cost Input'!$P$7:$P$964,'Summary - II'!BD52,'Cost Input'!$A$7:$A$964,'Summary - II'!BC$10)</f>
        <v>0</v>
      </c>
      <c r="BG52" s="99">
        <f>SUMIFS('Cost Input'!$N$7:$N$964,'Cost Input'!$P$7:$P$964,'Summary - II'!BD52,'Cost Input'!$A$7:$A$964,'Summary - II'!BC$10)</f>
        <v>0</v>
      </c>
    </row>
    <row r="53" spans="1:59" ht="14.25" customHeight="1">
      <c r="A53" s="140">
        <f>_xlfn.XLOOKUP(B53,'Cost Input'!$P$7:$P$964,'Cost Input'!$B$7:$B$964,"No non-staff costs")</f>
        <v>0</v>
      </c>
      <c r="B53" s="142"/>
      <c r="C53" s="142"/>
      <c r="D53" s="91">
        <f>SUMIFS('Cost Input'!$M$7:$M$964,'Cost Input'!$P$7:$P$964,'Summary - II'!B53,'Cost Input'!$A$7:$A$964,'Summary - II'!A$10)</f>
        <v>0</v>
      </c>
      <c r="E53" s="92">
        <f>SUMIFS('Cost Input'!$N$7:$N$964,'Cost Input'!$P$7:$P$964,'Summary - II'!B53,'Cost Input'!$A$7:$A$964,'Summary - II'!A$10)</f>
        <v>0</v>
      </c>
      <c r="F53" s="1"/>
      <c r="G53" s="140">
        <f>_xlfn.XLOOKUP(H53,'Cost Input'!$P$7:$P$964,'Cost Input'!$B$7:$B$964,"No non-staff costs")</f>
        <v>0</v>
      </c>
      <c r="H53" s="142"/>
      <c r="I53" s="141"/>
      <c r="J53" s="98">
        <f>SUMIFS('Cost Input'!$M$7:$M$964,'Cost Input'!$P$7:$P$964,'Summary - II'!H53,'Cost Input'!$A$7:$A$964,'Summary - II'!G$10)</f>
        <v>0</v>
      </c>
      <c r="K53" s="99">
        <f>SUMIFS('Cost Input'!$N$7:$N$964,'Cost Input'!$P$7:$P$964,'Summary - II'!H53,'Cost Input'!$A$7:$A$964,'Summary - II'!G$10)</f>
        <v>0</v>
      </c>
      <c r="L53" s="1"/>
      <c r="M53" s="140">
        <f>_xlfn.XLOOKUP(N53,'Cost Input'!$P$7:$P$964,'Cost Input'!$B$7:$B$964,"No non-staff costs")</f>
        <v>0</v>
      </c>
      <c r="N53" s="142"/>
      <c r="O53" s="141"/>
      <c r="P53" s="98">
        <f>SUMIFS('Cost Input'!$M$7:$M$964,'Cost Input'!$P$7:$P$964,'Summary - II'!N53,'Cost Input'!$A$7:$A$964,'Summary - II'!M$10)</f>
        <v>0</v>
      </c>
      <c r="Q53" s="99">
        <f>SUMIFS('Cost Input'!$N$7:$N$964,'Cost Input'!$P$7:$P$964,'Summary - II'!N53,'Cost Input'!$A$7:$A$964,'Summary - II'!M$10)</f>
        <v>0</v>
      </c>
      <c r="R53" s="1"/>
      <c r="S53" s="140">
        <f>_xlfn.XLOOKUP(T53,'Cost Input'!$P$7:$P$964,'Cost Input'!$B$7:$B$964,"No non-staff costs")</f>
        <v>0</v>
      </c>
      <c r="T53" s="142"/>
      <c r="U53" s="141"/>
      <c r="V53" s="98">
        <f>SUMIFS('Cost Input'!$M$7:$M$964,'Cost Input'!$P$7:$P$964,'Summary - II'!T53,'Cost Input'!$A$7:$A$964,'Summary - II'!S$10)</f>
        <v>0</v>
      </c>
      <c r="W53" s="99">
        <f>SUMIFS('Cost Input'!$N$7:$N$964,'Cost Input'!$P$7:$P$964,'Summary - II'!T53,'Cost Input'!$A$7:$A$964,'Summary - II'!S$10)</f>
        <v>0</v>
      </c>
      <c r="X53" s="1"/>
      <c r="Y53" s="140">
        <f>_xlfn.XLOOKUP(Z53,'Cost Input'!$P$7:$P$964,'Cost Input'!$B$7:$B$964,"No non-staff costs")</f>
        <v>0</v>
      </c>
      <c r="Z53" s="142"/>
      <c r="AA53" s="141"/>
      <c r="AB53" s="98">
        <f>SUMIFS('Cost Input'!$M$7:$M$964,'Cost Input'!$P$7:$P$964,'Summary - II'!Z53,'Cost Input'!$A$7:$A$964,'Summary - II'!Y$10)</f>
        <v>0</v>
      </c>
      <c r="AC53" s="99">
        <f>SUMIFS('Cost Input'!$N$7:$N$964,'Cost Input'!$P$7:$P$964,'Summary - II'!Z53,'Cost Input'!$A$7:$A$964,'Summary - II'!Y$10)</f>
        <v>0</v>
      </c>
      <c r="AD53" s="1"/>
      <c r="AE53" s="140">
        <f>_xlfn.XLOOKUP(AF53,'Cost Input'!$P$7:$P$964,'Cost Input'!$B$7:$B$964,"No non-staff costs")</f>
        <v>0</v>
      </c>
      <c r="AF53" s="142"/>
      <c r="AG53" s="141"/>
      <c r="AH53" s="98">
        <f>SUMIFS('Cost Input'!$M$7:$M$964,'Cost Input'!$P$7:$P$964,'Summary - II'!AF53,'Cost Input'!$A$7:$A$964,'Summary - II'!AE$10)</f>
        <v>0</v>
      </c>
      <c r="AI53" s="99">
        <f>SUMIFS('Cost Input'!$N$7:$N$964,'Cost Input'!$P$7:$P$964,'Summary - II'!AF53,'Cost Input'!$A$7:$A$964,'Summary - II'!AE$10)</f>
        <v>0</v>
      </c>
      <c r="AJ53" s="1"/>
      <c r="AK53" s="140">
        <f>_xlfn.XLOOKUP(AL53,'Cost Input'!$P$7:$P$964,'Cost Input'!$B$7:$B$964,"No non-staff costs")</f>
        <v>0</v>
      </c>
      <c r="AL53" s="142"/>
      <c r="AM53" s="141"/>
      <c r="AN53" s="98">
        <f>SUMIFS('Cost Input'!$M$7:$M$964,'Cost Input'!$P$7:$P$964,'Summary - II'!AL53,'Cost Input'!$A$7:$A$964,'Summary - II'!AK$10)</f>
        <v>0</v>
      </c>
      <c r="AO53" s="99">
        <f>SUMIFS('Cost Input'!$N$7:$N$964,'Cost Input'!$P$7:$P$964,'Summary - II'!AL53,'Cost Input'!$A$7:$A$964,'Summary - II'!AK$10)</f>
        <v>0</v>
      </c>
      <c r="AP53" s="1"/>
      <c r="AQ53" s="140">
        <f>_xlfn.XLOOKUP(AR53,'Cost Input'!$P$7:$P$964,'Cost Input'!$B$7:$B$964,"No non-staff costs")</f>
        <v>0</v>
      </c>
      <c r="AR53" s="142"/>
      <c r="AS53" s="141"/>
      <c r="AT53" s="98">
        <f>SUMIFS('Cost Input'!$M$7:$M$964,'Cost Input'!$P$7:$P$964,'Summary - II'!AR53,'Cost Input'!$A$7:$A$964,'Summary - II'!AQ$10)</f>
        <v>0</v>
      </c>
      <c r="AU53" s="99">
        <f>SUMIFS('Cost Input'!$N$7:$N$964,'Cost Input'!$P$7:$P$964,'Summary - II'!AR53,'Cost Input'!$A$7:$A$964,'Summary - II'!AQ$10)</f>
        <v>0</v>
      </c>
      <c r="AV53" s="1"/>
      <c r="AW53" s="140">
        <f>_xlfn.XLOOKUP(AX53,'Cost Input'!$P$7:$P$964,'Cost Input'!$B$7:$B$964,"No non-staff costs")</f>
        <v>0</v>
      </c>
      <c r="AX53" s="142"/>
      <c r="AY53" s="141"/>
      <c r="AZ53" s="98">
        <f>SUMIFS('Cost Input'!$M$7:$M$964,'Cost Input'!$P$7:$P$964,'Summary - II'!AX53,'Cost Input'!$A$7:$A$964,'Summary - II'!AW$10)</f>
        <v>0</v>
      </c>
      <c r="BA53" s="99">
        <f>SUMIFS('Cost Input'!$N$7:$N$964,'Cost Input'!$P$7:$P$964,'Summary - II'!AX53,'Cost Input'!$A$7:$A$964,'Summary - II'!AW$10)</f>
        <v>0</v>
      </c>
      <c r="BB53" s="1"/>
      <c r="BC53" s="140">
        <f>_xlfn.XLOOKUP(BD53,'Cost Input'!$P$7:$P$964,'Cost Input'!$B$7:$B$964,"No non-staff costs")</f>
        <v>0</v>
      </c>
      <c r="BD53" s="142"/>
      <c r="BE53" s="141"/>
      <c r="BF53" s="98">
        <f>SUMIFS('Cost Input'!$M$7:$M$964,'Cost Input'!$P$7:$P$964,'Summary - II'!BD53,'Cost Input'!$A$7:$A$964,'Summary - II'!BC$10)</f>
        <v>0</v>
      </c>
      <c r="BG53" s="99">
        <f>SUMIFS('Cost Input'!$N$7:$N$964,'Cost Input'!$P$7:$P$964,'Summary - II'!BD53,'Cost Input'!$A$7:$A$964,'Summary - II'!BC$10)</f>
        <v>0</v>
      </c>
    </row>
    <row r="54" spans="1:59" ht="14.25" customHeight="1">
      <c r="A54" s="140">
        <f>_xlfn.XLOOKUP(B54,'Cost Input'!$P$7:$P$964,'Cost Input'!$B$7:$B$964,"No non-staff costs")</f>
        <v>0</v>
      </c>
      <c r="B54" s="142"/>
      <c r="C54" s="142"/>
      <c r="D54" s="91">
        <f>SUMIFS('Cost Input'!$M$7:$M$964,'Cost Input'!$P$7:$P$964,'Summary - II'!B54,'Cost Input'!$A$7:$A$964,'Summary - II'!A$10)</f>
        <v>0</v>
      </c>
      <c r="E54" s="92">
        <f>SUMIFS('Cost Input'!$N$7:$N$964,'Cost Input'!$P$7:$P$964,'Summary - II'!B54,'Cost Input'!$A$7:$A$964,'Summary - II'!A$10)</f>
        <v>0</v>
      </c>
      <c r="F54" s="1"/>
      <c r="G54" s="140">
        <f>_xlfn.XLOOKUP(H54,'Cost Input'!$P$7:$P$964,'Cost Input'!$B$7:$B$964,"No non-staff costs")</f>
        <v>0</v>
      </c>
      <c r="H54" s="142"/>
      <c r="I54" s="141"/>
      <c r="J54" s="98">
        <f>SUMIFS('Cost Input'!$M$7:$M$964,'Cost Input'!$P$7:$P$964,'Summary - II'!H54,'Cost Input'!$A$7:$A$964,'Summary - II'!G$10)</f>
        <v>0</v>
      </c>
      <c r="K54" s="99">
        <f>SUMIFS('Cost Input'!$N$7:$N$964,'Cost Input'!$P$7:$P$964,'Summary - II'!H54,'Cost Input'!$A$7:$A$964,'Summary - II'!G$10)</f>
        <v>0</v>
      </c>
      <c r="L54" s="1"/>
      <c r="M54" s="140">
        <f>_xlfn.XLOOKUP(N54,'Cost Input'!$P$7:$P$964,'Cost Input'!$B$7:$B$964,"No non-staff costs")</f>
        <v>0</v>
      </c>
      <c r="N54" s="142"/>
      <c r="O54" s="141"/>
      <c r="P54" s="98">
        <f>SUMIFS('Cost Input'!$M$7:$M$964,'Cost Input'!$P$7:$P$964,'Summary - II'!N54,'Cost Input'!$A$7:$A$964,'Summary - II'!M$10)</f>
        <v>0</v>
      </c>
      <c r="Q54" s="99">
        <f>SUMIFS('Cost Input'!$N$7:$N$964,'Cost Input'!$P$7:$P$964,'Summary - II'!N54,'Cost Input'!$A$7:$A$964,'Summary - II'!M$10)</f>
        <v>0</v>
      </c>
      <c r="R54" s="1"/>
      <c r="S54" s="140">
        <f>_xlfn.XLOOKUP(T54,'Cost Input'!$P$7:$P$964,'Cost Input'!$B$7:$B$964,"No non-staff costs")</f>
        <v>0</v>
      </c>
      <c r="T54" s="142"/>
      <c r="U54" s="141"/>
      <c r="V54" s="98">
        <f>SUMIFS('Cost Input'!$M$7:$M$964,'Cost Input'!$P$7:$P$964,'Summary - II'!T54,'Cost Input'!$A$7:$A$964,'Summary - II'!S$10)</f>
        <v>0</v>
      </c>
      <c r="W54" s="99">
        <f>SUMIFS('Cost Input'!$N$7:$N$964,'Cost Input'!$P$7:$P$964,'Summary - II'!T54,'Cost Input'!$A$7:$A$964,'Summary - II'!S$10)</f>
        <v>0</v>
      </c>
      <c r="X54" s="1"/>
      <c r="Y54" s="140">
        <f>_xlfn.XLOOKUP(Z54,'Cost Input'!$P$7:$P$964,'Cost Input'!$B$7:$B$964,"No non-staff costs")</f>
        <v>0</v>
      </c>
      <c r="Z54" s="142"/>
      <c r="AA54" s="141"/>
      <c r="AB54" s="98">
        <f>SUMIFS('Cost Input'!$M$7:$M$964,'Cost Input'!$P$7:$P$964,'Summary - II'!Z54,'Cost Input'!$A$7:$A$964,'Summary - II'!Y$10)</f>
        <v>0</v>
      </c>
      <c r="AC54" s="99">
        <f>SUMIFS('Cost Input'!$N$7:$N$964,'Cost Input'!$P$7:$P$964,'Summary - II'!Z54,'Cost Input'!$A$7:$A$964,'Summary - II'!Y$10)</f>
        <v>0</v>
      </c>
      <c r="AD54" s="1"/>
      <c r="AE54" s="140">
        <f>_xlfn.XLOOKUP(AF54,'Cost Input'!$P$7:$P$964,'Cost Input'!$B$7:$B$964,"No non-staff costs")</f>
        <v>0</v>
      </c>
      <c r="AF54" s="142"/>
      <c r="AG54" s="141"/>
      <c r="AH54" s="98">
        <f>SUMIFS('Cost Input'!$M$7:$M$964,'Cost Input'!$P$7:$P$964,'Summary - II'!AF54,'Cost Input'!$A$7:$A$964,'Summary - II'!AE$10)</f>
        <v>0</v>
      </c>
      <c r="AI54" s="99">
        <f>SUMIFS('Cost Input'!$N$7:$N$964,'Cost Input'!$P$7:$P$964,'Summary - II'!AF54,'Cost Input'!$A$7:$A$964,'Summary - II'!AE$10)</f>
        <v>0</v>
      </c>
      <c r="AJ54" s="1"/>
      <c r="AK54" s="140">
        <f>_xlfn.XLOOKUP(AL54,'Cost Input'!$P$7:$P$964,'Cost Input'!$B$7:$B$964,"No non-staff costs")</f>
        <v>0</v>
      </c>
      <c r="AL54" s="142"/>
      <c r="AM54" s="141"/>
      <c r="AN54" s="98">
        <f>SUMIFS('Cost Input'!$M$7:$M$964,'Cost Input'!$P$7:$P$964,'Summary - II'!AL54,'Cost Input'!$A$7:$A$964,'Summary - II'!AK$10)</f>
        <v>0</v>
      </c>
      <c r="AO54" s="99">
        <f>SUMIFS('Cost Input'!$N$7:$N$964,'Cost Input'!$P$7:$P$964,'Summary - II'!AL54,'Cost Input'!$A$7:$A$964,'Summary - II'!AK$10)</f>
        <v>0</v>
      </c>
      <c r="AP54" s="1"/>
      <c r="AQ54" s="140">
        <f>_xlfn.XLOOKUP(AR54,'Cost Input'!$P$7:$P$964,'Cost Input'!$B$7:$B$964,"No non-staff costs")</f>
        <v>0</v>
      </c>
      <c r="AR54" s="142"/>
      <c r="AS54" s="141"/>
      <c r="AT54" s="98">
        <f>SUMIFS('Cost Input'!$M$7:$M$964,'Cost Input'!$P$7:$P$964,'Summary - II'!AR54,'Cost Input'!$A$7:$A$964,'Summary - II'!AQ$10)</f>
        <v>0</v>
      </c>
      <c r="AU54" s="99">
        <f>SUMIFS('Cost Input'!$N$7:$N$964,'Cost Input'!$P$7:$P$964,'Summary - II'!AR54,'Cost Input'!$A$7:$A$964,'Summary - II'!AQ$10)</f>
        <v>0</v>
      </c>
      <c r="AV54" s="1"/>
      <c r="AW54" s="140">
        <f>_xlfn.XLOOKUP(AX54,'Cost Input'!$P$7:$P$964,'Cost Input'!$B$7:$B$964,"No non-staff costs")</f>
        <v>0</v>
      </c>
      <c r="AX54" s="142"/>
      <c r="AY54" s="141"/>
      <c r="AZ54" s="98">
        <f>SUMIFS('Cost Input'!$M$7:$M$964,'Cost Input'!$P$7:$P$964,'Summary - II'!AX54,'Cost Input'!$A$7:$A$964,'Summary - II'!AW$10)</f>
        <v>0</v>
      </c>
      <c r="BA54" s="99">
        <f>SUMIFS('Cost Input'!$N$7:$N$964,'Cost Input'!$P$7:$P$964,'Summary - II'!AX54,'Cost Input'!$A$7:$A$964,'Summary - II'!AW$10)</f>
        <v>0</v>
      </c>
      <c r="BB54" s="1"/>
      <c r="BC54" s="140">
        <f>_xlfn.XLOOKUP(BD54,'Cost Input'!$P$7:$P$964,'Cost Input'!$B$7:$B$964,"No non-staff costs")</f>
        <v>0</v>
      </c>
      <c r="BD54" s="142"/>
      <c r="BE54" s="141"/>
      <c r="BF54" s="98">
        <f>SUMIFS('Cost Input'!$M$7:$M$964,'Cost Input'!$P$7:$P$964,'Summary - II'!BD54,'Cost Input'!$A$7:$A$964,'Summary - II'!BC$10)</f>
        <v>0</v>
      </c>
      <c r="BG54" s="99">
        <f>SUMIFS('Cost Input'!$N$7:$N$964,'Cost Input'!$P$7:$P$964,'Summary - II'!BD54,'Cost Input'!$A$7:$A$964,'Summary - II'!BC$10)</f>
        <v>0</v>
      </c>
    </row>
    <row r="55" spans="1:59" ht="14.25" customHeight="1">
      <c r="A55" s="140">
        <f>_xlfn.XLOOKUP(B55,'Cost Input'!$P$7:$P$964,'Cost Input'!$B$7:$B$964,"No non-staff costs")</f>
        <v>0</v>
      </c>
      <c r="B55" s="142"/>
      <c r="C55" s="142"/>
      <c r="D55" s="91">
        <f>SUMIFS('Cost Input'!$M$7:$M$964,'Cost Input'!$P$7:$P$964,'Summary - II'!B55,'Cost Input'!$A$7:$A$964,'Summary - II'!A$10)</f>
        <v>0</v>
      </c>
      <c r="E55" s="92">
        <f>SUMIFS('Cost Input'!$N$7:$N$964,'Cost Input'!$P$7:$P$964,'Summary - II'!B55,'Cost Input'!$A$7:$A$964,'Summary - II'!A$10)</f>
        <v>0</v>
      </c>
      <c r="F55" s="1"/>
      <c r="G55" s="140">
        <f>_xlfn.XLOOKUP(H55,'Cost Input'!$P$7:$P$964,'Cost Input'!$B$7:$B$964,"No non-staff costs")</f>
        <v>0</v>
      </c>
      <c r="H55" s="142"/>
      <c r="I55" s="141"/>
      <c r="J55" s="98">
        <f>SUMIFS('Cost Input'!$M$7:$M$964,'Cost Input'!$P$7:$P$964,'Summary - II'!H55,'Cost Input'!$A$7:$A$964,'Summary - II'!G$10)</f>
        <v>0</v>
      </c>
      <c r="K55" s="99">
        <f>SUMIFS('Cost Input'!$N$7:$N$964,'Cost Input'!$P$7:$P$964,'Summary - II'!H55,'Cost Input'!$A$7:$A$964,'Summary - II'!G$10)</f>
        <v>0</v>
      </c>
      <c r="L55" s="1"/>
      <c r="M55" s="140">
        <f>_xlfn.XLOOKUP(N55,'Cost Input'!$P$7:$P$964,'Cost Input'!$B$7:$B$964,"No non-staff costs")</f>
        <v>0</v>
      </c>
      <c r="N55" s="142"/>
      <c r="O55" s="141"/>
      <c r="P55" s="98">
        <f>SUMIFS('Cost Input'!$M$7:$M$964,'Cost Input'!$P$7:$P$964,'Summary - II'!N55,'Cost Input'!$A$7:$A$964,'Summary - II'!M$10)</f>
        <v>0</v>
      </c>
      <c r="Q55" s="99">
        <f>SUMIFS('Cost Input'!$N$7:$N$964,'Cost Input'!$P$7:$P$964,'Summary - II'!N55,'Cost Input'!$A$7:$A$964,'Summary - II'!M$10)</f>
        <v>0</v>
      </c>
      <c r="R55" s="1"/>
      <c r="S55" s="140">
        <f>_xlfn.XLOOKUP(T55,'Cost Input'!$P$7:$P$964,'Cost Input'!$B$7:$B$964,"No non-staff costs")</f>
        <v>0</v>
      </c>
      <c r="T55" s="142"/>
      <c r="U55" s="141"/>
      <c r="V55" s="98">
        <f>SUMIFS('Cost Input'!$M$7:$M$964,'Cost Input'!$P$7:$P$964,'Summary - II'!T55,'Cost Input'!$A$7:$A$964,'Summary - II'!S$10)</f>
        <v>0</v>
      </c>
      <c r="W55" s="99">
        <f>SUMIFS('Cost Input'!$N$7:$N$964,'Cost Input'!$P$7:$P$964,'Summary - II'!T55,'Cost Input'!$A$7:$A$964,'Summary - II'!S$10)</f>
        <v>0</v>
      </c>
      <c r="X55" s="1"/>
      <c r="Y55" s="140">
        <f>_xlfn.XLOOKUP(Z55,'Cost Input'!$P$7:$P$964,'Cost Input'!$B$7:$B$964,"No non-staff costs")</f>
        <v>0</v>
      </c>
      <c r="Z55" s="142"/>
      <c r="AA55" s="141"/>
      <c r="AB55" s="98">
        <f>SUMIFS('Cost Input'!$M$7:$M$964,'Cost Input'!$P$7:$P$964,'Summary - II'!Z55,'Cost Input'!$A$7:$A$964,'Summary - II'!Y$10)</f>
        <v>0</v>
      </c>
      <c r="AC55" s="99">
        <f>SUMIFS('Cost Input'!$N$7:$N$964,'Cost Input'!$P$7:$P$964,'Summary - II'!Z55,'Cost Input'!$A$7:$A$964,'Summary - II'!Y$10)</f>
        <v>0</v>
      </c>
      <c r="AD55" s="1"/>
      <c r="AE55" s="140">
        <f>_xlfn.XLOOKUP(AF55,'Cost Input'!$P$7:$P$964,'Cost Input'!$B$7:$B$964,"No non-staff costs")</f>
        <v>0</v>
      </c>
      <c r="AF55" s="142"/>
      <c r="AG55" s="141"/>
      <c r="AH55" s="98">
        <f>SUMIFS('Cost Input'!$M$7:$M$964,'Cost Input'!$P$7:$P$964,'Summary - II'!AF55,'Cost Input'!$A$7:$A$964,'Summary - II'!AE$10)</f>
        <v>0</v>
      </c>
      <c r="AI55" s="99">
        <f>SUMIFS('Cost Input'!$N$7:$N$964,'Cost Input'!$P$7:$P$964,'Summary - II'!AF55,'Cost Input'!$A$7:$A$964,'Summary - II'!AE$10)</f>
        <v>0</v>
      </c>
      <c r="AJ55" s="1"/>
      <c r="AK55" s="140">
        <f>_xlfn.XLOOKUP(AL55,'Cost Input'!$P$7:$P$964,'Cost Input'!$B$7:$B$964,"No non-staff costs")</f>
        <v>0</v>
      </c>
      <c r="AL55" s="142"/>
      <c r="AM55" s="141"/>
      <c r="AN55" s="98">
        <f>SUMIFS('Cost Input'!$M$7:$M$964,'Cost Input'!$P$7:$P$964,'Summary - II'!AL55,'Cost Input'!$A$7:$A$964,'Summary - II'!AK$10)</f>
        <v>0</v>
      </c>
      <c r="AO55" s="99">
        <f>SUMIFS('Cost Input'!$N$7:$N$964,'Cost Input'!$P$7:$P$964,'Summary - II'!AL55,'Cost Input'!$A$7:$A$964,'Summary - II'!AK$10)</f>
        <v>0</v>
      </c>
      <c r="AP55" s="1"/>
      <c r="AQ55" s="140">
        <f>_xlfn.XLOOKUP(AR55,'Cost Input'!$P$7:$P$964,'Cost Input'!$B$7:$B$964,"No non-staff costs")</f>
        <v>0</v>
      </c>
      <c r="AR55" s="142"/>
      <c r="AS55" s="141"/>
      <c r="AT55" s="98">
        <f>SUMIFS('Cost Input'!$M$7:$M$964,'Cost Input'!$P$7:$P$964,'Summary - II'!AR55,'Cost Input'!$A$7:$A$964,'Summary - II'!AQ$10)</f>
        <v>0</v>
      </c>
      <c r="AU55" s="99">
        <f>SUMIFS('Cost Input'!$N$7:$N$964,'Cost Input'!$P$7:$P$964,'Summary - II'!AR55,'Cost Input'!$A$7:$A$964,'Summary - II'!AQ$10)</f>
        <v>0</v>
      </c>
      <c r="AV55" s="1"/>
      <c r="AW55" s="140">
        <f>_xlfn.XLOOKUP(AX55,'Cost Input'!$P$7:$P$964,'Cost Input'!$B$7:$B$964,"No non-staff costs")</f>
        <v>0</v>
      </c>
      <c r="AX55" s="142"/>
      <c r="AY55" s="141"/>
      <c r="AZ55" s="98">
        <f>SUMIFS('Cost Input'!$M$7:$M$964,'Cost Input'!$P$7:$P$964,'Summary - II'!AX55,'Cost Input'!$A$7:$A$964,'Summary - II'!AW$10)</f>
        <v>0</v>
      </c>
      <c r="BA55" s="99">
        <f>SUMIFS('Cost Input'!$N$7:$N$964,'Cost Input'!$P$7:$P$964,'Summary - II'!AX55,'Cost Input'!$A$7:$A$964,'Summary - II'!AW$10)</f>
        <v>0</v>
      </c>
      <c r="BB55" s="1"/>
      <c r="BC55" s="140">
        <f>_xlfn.XLOOKUP(BD55,'Cost Input'!$P$7:$P$964,'Cost Input'!$B$7:$B$964,"No non-staff costs")</f>
        <v>0</v>
      </c>
      <c r="BD55" s="142"/>
      <c r="BE55" s="141"/>
      <c r="BF55" s="98">
        <f>SUMIFS('Cost Input'!$M$7:$M$964,'Cost Input'!$P$7:$P$964,'Summary - II'!BD55,'Cost Input'!$A$7:$A$964,'Summary - II'!BC$10)</f>
        <v>0</v>
      </c>
      <c r="BG55" s="99">
        <f>SUMIFS('Cost Input'!$N$7:$N$964,'Cost Input'!$P$7:$P$964,'Summary - II'!BD55,'Cost Input'!$A$7:$A$964,'Summary - II'!BC$10)</f>
        <v>0</v>
      </c>
    </row>
    <row r="56" spans="1:59" ht="14.25" customHeight="1">
      <c r="A56" s="140">
        <f>_xlfn.XLOOKUP(B56,'Cost Input'!$P$7:$P$964,'Cost Input'!$B$7:$B$964,"No non-staff costs")</f>
        <v>0</v>
      </c>
      <c r="B56" s="142"/>
      <c r="C56" s="142"/>
      <c r="D56" s="91">
        <f>SUMIFS('Cost Input'!$M$7:$M$964,'Cost Input'!$P$7:$P$964,'Summary - II'!B56,'Cost Input'!$A$7:$A$964,'Summary - II'!A$10)</f>
        <v>0</v>
      </c>
      <c r="E56" s="92">
        <f>SUMIFS('Cost Input'!$N$7:$N$964,'Cost Input'!$P$7:$P$964,'Summary - II'!B56,'Cost Input'!$A$7:$A$964,'Summary - II'!A$10)</f>
        <v>0</v>
      </c>
      <c r="F56" s="1"/>
      <c r="G56" s="140">
        <f>_xlfn.XLOOKUP(H56,'Cost Input'!$P$7:$P$964,'Cost Input'!$B$7:$B$964,"No non-staff costs")</f>
        <v>0</v>
      </c>
      <c r="H56" s="142"/>
      <c r="I56" s="141"/>
      <c r="J56" s="98">
        <f>SUMIFS('Cost Input'!$M$7:$M$964,'Cost Input'!$P$7:$P$964,'Summary - II'!H56,'Cost Input'!$A$7:$A$964,'Summary - II'!G$10)</f>
        <v>0</v>
      </c>
      <c r="K56" s="99">
        <f>SUMIFS('Cost Input'!$N$7:$N$964,'Cost Input'!$P$7:$P$964,'Summary - II'!H56,'Cost Input'!$A$7:$A$964,'Summary - II'!G$10)</f>
        <v>0</v>
      </c>
      <c r="L56" s="1"/>
      <c r="M56" s="140">
        <f>_xlfn.XLOOKUP(N56,'Cost Input'!$P$7:$P$964,'Cost Input'!$B$7:$B$964,"No non-staff costs")</f>
        <v>0</v>
      </c>
      <c r="N56" s="142"/>
      <c r="O56" s="141"/>
      <c r="P56" s="98">
        <f>SUMIFS('Cost Input'!$M$7:$M$964,'Cost Input'!$P$7:$P$964,'Summary - II'!N56,'Cost Input'!$A$7:$A$964,'Summary - II'!M$10)</f>
        <v>0</v>
      </c>
      <c r="Q56" s="99">
        <f>SUMIFS('Cost Input'!$N$7:$N$964,'Cost Input'!$P$7:$P$964,'Summary - II'!N56,'Cost Input'!$A$7:$A$964,'Summary - II'!M$10)</f>
        <v>0</v>
      </c>
      <c r="R56" s="1"/>
      <c r="S56" s="140">
        <f>_xlfn.XLOOKUP(T56,'Cost Input'!$P$7:$P$964,'Cost Input'!$B$7:$B$964,"No non-staff costs")</f>
        <v>0</v>
      </c>
      <c r="T56" s="142"/>
      <c r="U56" s="141"/>
      <c r="V56" s="98">
        <f>SUMIFS('Cost Input'!$M$7:$M$964,'Cost Input'!$P$7:$P$964,'Summary - II'!T56,'Cost Input'!$A$7:$A$964,'Summary - II'!S$10)</f>
        <v>0</v>
      </c>
      <c r="W56" s="99">
        <f>SUMIFS('Cost Input'!$N$7:$N$964,'Cost Input'!$P$7:$P$964,'Summary - II'!T56,'Cost Input'!$A$7:$A$964,'Summary - II'!S$10)</f>
        <v>0</v>
      </c>
      <c r="X56" s="1"/>
      <c r="Y56" s="140">
        <f>_xlfn.XLOOKUP(Z56,'Cost Input'!$P$7:$P$964,'Cost Input'!$B$7:$B$964,"No non-staff costs")</f>
        <v>0</v>
      </c>
      <c r="Z56" s="142"/>
      <c r="AA56" s="141"/>
      <c r="AB56" s="98">
        <f>SUMIFS('Cost Input'!$M$7:$M$964,'Cost Input'!$P$7:$P$964,'Summary - II'!Z56,'Cost Input'!$A$7:$A$964,'Summary - II'!Y$10)</f>
        <v>0</v>
      </c>
      <c r="AC56" s="99">
        <f>SUMIFS('Cost Input'!$N$7:$N$964,'Cost Input'!$P$7:$P$964,'Summary - II'!Z56,'Cost Input'!$A$7:$A$964,'Summary - II'!Y$10)</f>
        <v>0</v>
      </c>
      <c r="AD56" s="1"/>
      <c r="AE56" s="140">
        <f>_xlfn.XLOOKUP(AF56,'Cost Input'!$P$7:$P$964,'Cost Input'!$B$7:$B$964,"No non-staff costs")</f>
        <v>0</v>
      </c>
      <c r="AF56" s="142"/>
      <c r="AG56" s="141"/>
      <c r="AH56" s="98">
        <f>SUMIFS('Cost Input'!$M$7:$M$964,'Cost Input'!$P$7:$P$964,'Summary - II'!AF56,'Cost Input'!$A$7:$A$964,'Summary - II'!AE$10)</f>
        <v>0</v>
      </c>
      <c r="AI56" s="99">
        <f>SUMIFS('Cost Input'!$N$7:$N$964,'Cost Input'!$P$7:$P$964,'Summary - II'!AF56,'Cost Input'!$A$7:$A$964,'Summary - II'!AE$10)</f>
        <v>0</v>
      </c>
      <c r="AJ56" s="1"/>
      <c r="AK56" s="140">
        <f>_xlfn.XLOOKUP(AL56,'Cost Input'!$P$7:$P$964,'Cost Input'!$B$7:$B$964,"No non-staff costs")</f>
        <v>0</v>
      </c>
      <c r="AL56" s="142"/>
      <c r="AM56" s="141"/>
      <c r="AN56" s="98">
        <f>SUMIFS('Cost Input'!$M$7:$M$964,'Cost Input'!$P$7:$P$964,'Summary - II'!AL56,'Cost Input'!$A$7:$A$964,'Summary - II'!AK$10)</f>
        <v>0</v>
      </c>
      <c r="AO56" s="99">
        <f>SUMIFS('Cost Input'!$N$7:$N$964,'Cost Input'!$P$7:$P$964,'Summary - II'!AL56,'Cost Input'!$A$7:$A$964,'Summary - II'!AK$10)</f>
        <v>0</v>
      </c>
      <c r="AP56" s="1"/>
      <c r="AQ56" s="140">
        <f>_xlfn.XLOOKUP(AR56,'Cost Input'!$P$7:$P$964,'Cost Input'!$B$7:$B$964,"No non-staff costs")</f>
        <v>0</v>
      </c>
      <c r="AR56" s="142"/>
      <c r="AS56" s="141"/>
      <c r="AT56" s="98">
        <f>SUMIFS('Cost Input'!$M$7:$M$964,'Cost Input'!$P$7:$P$964,'Summary - II'!AR56,'Cost Input'!$A$7:$A$964,'Summary - II'!AQ$10)</f>
        <v>0</v>
      </c>
      <c r="AU56" s="99">
        <f>SUMIFS('Cost Input'!$N$7:$N$964,'Cost Input'!$P$7:$P$964,'Summary - II'!AR56,'Cost Input'!$A$7:$A$964,'Summary - II'!AQ$10)</f>
        <v>0</v>
      </c>
      <c r="AV56" s="1"/>
      <c r="AW56" s="140">
        <f>_xlfn.XLOOKUP(AX56,'Cost Input'!$P$7:$P$964,'Cost Input'!$B$7:$B$964,"No non-staff costs")</f>
        <v>0</v>
      </c>
      <c r="AX56" s="142"/>
      <c r="AY56" s="141"/>
      <c r="AZ56" s="98">
        <f>SUMIFS('Cost Input'!$M$7:$M$964,'Cost Input'!$P$7:$P$964,'Summary - II'!AX56,'Cost Input'!$A$7:$A$964,'Summary - II'!AW$10)</f>
        <v>0</v>
      </c>
      <c r="BA56" s="99">
        <f>SUMIFS('Cost Input'!$N$7:$N$964,'Cost Input'!$P$7:$P$964,'Summary - II'!AX56,'Cost Input'!$A$7:$A$964,'Summary - II'!AW$10)</f>
        <v>0</v>
      </c>
      <c r="BB56" s="1"/>
      <c r="BC56" s="140">
        <f>_xlfn.XLOOKUP(BD56,'Cost Input'!$P$7:$P$964,'Cost Input'!$B$7:$B$964,"No non-staff costs")</f>
        <v>0</v>
      </c>
      <c r="BD56" s="142"/>
      <c r="BE56" s="141"/>
      <c r="BF56" s="98">
        <f>SUMIFS('Cost Input'!$M$7:$M$964,'Cost Input'!$P$7:$P$964,'Summary - II'!BD56,'Cost Input'!$A$7:$A$964,'Summary - II'!BC$10)</f>
        <v>0</v>
      </c>
      <c r="BG56" s="99">
        <f>SUMIFS('Cost Input'!$N$7:$N$964,'Cost Input'!$P$7:$P$964,'Summary - II'!BD56,'Cost Input'!$A$7:$A$964,'Summary - II'!BC$10)</f>
        <v>0</v>
      </c>
    </row>
    <row r="57" spans="1:59" ht="14.25" customHeight="1">
      <c r="A57" s="140">
        <f>_xlfn.XLOOKUP(B57,'Cost Input'!$P$7:$P$964,'Cost Input'!$B$7:$B$964,"No non-staff costs")</f>
        <v>0</v>
      </c>
      <c r="B57" s="142"/>
      <c r="C57" s="142"/>
      <c r="D57" s="91">
        <f>SUMIFS('Cost Input'!$M$7:$M$964,'Cost Input'!$P$7:$P$964,'Summary - II'!B57,'Cost Input'!$A$7:$A$964,'Summary - II'!A$10)</f>
        <v>0</v>
      </c>
      <c r="E57" s="92">
        <f>SUMIFS('Cost Input'!$N$7:$N$964,'Cost Input'!$P$7:$P$964,'Summary - II'!B57,'Cost Input'!$A$7:$A$964,'Summary - II'!A$10)</f>
        <v>0</v>
      </c>
      <c r="F57" s="1"/>
      <c r="G57" s="140">
        <f>_xlfn.XLOOKUP(H57,'Cost Input'!$P$7:$P$964,'Cost Input'!$B$7:$B$964,"No non-staff costs")</f>
        <v>0</v>
      </c>
      <c r="H57" s="142"/>
      <c r="I57" s="141"/>
      <c r="J57" s="98">
        <f>SUMIFS('Cost Input'!$M$7:$M$964,'Cost Input'!$P$7:$P$964,'Summary - II'!H57,'Cost Input'!$A$7:$A$964,'Summary - II'!G$10)</f>
        <v>0</v>
      </c>
      <c r="K57" s="99">
        <f>SUMIFS('Cost Input'!$N$7:$N$964,'Cost Input'!$P$7:$P$964,'Summary - II'!H57,'Cost Input'!$A$7:$A$964,'Summary - II'!G$10)</f>
        <v>0</v>
      </c>
      <c r="L57" s="1"/>
      <c r="M57" s="140">
        <f>_xlfn.XLOOKUP(N57,'Cost Input'!$P$7:$P$964,'Cost Input'!$B$7:$B$964,"No non-staff costs")</f>
        <v>0</v>
      </c>
      <c r="N57" s="142"/>
      <c r="O57" s="141"/>
      <c r="P57" s="98">
        <f>SUMIFS('Cost Input'!$M$7:$M$964,'Cost Input'!$P$7:$P$964,'Summary - II'!N57,'Cost Input'!$A$7:$A$964,'Summary - II'!M$10)</f>
        <v>0</v>
      </c>
      <c r="Q57" s="99">
        <f>SUMIFS('Cost Input'!$N$7:$N$964,'Cost Input'!$P$7:$P$964,'Summary - II'!N57,'Cost Input'!$A$7:$A$964,'Summary - II'!M$10)</f>
        <v>0</v>
      </c>
      <c r="R57" s="1"/>
      <c r="S57" s="140">
        <f>_xlfn.XLOOKUP(T57,'Cost Input'!$P$7:$P$964,'Cost Input'!$B$7:$B$964,"No non-staff costs")</f>
        <v>0</v>
      </c>
      <c r="T57" s="142"/>
      <c r="U57" s="141"/>
      <c r="V57" s="98">
        <f>SUMIFS('Cost Input'!$M$7:$M$964,'Cost Input'!$P$7:$P$964,'Summary - II'!T57,'Cost Input'!$A$7:$A$964,'Summary - II'!S$10)</f>
        <v>0</v>
      </c>
      <c r="W57" s="99">
        <f>SUMIFS('Cost Input'!$N$7:$N$964,'Cost Input'!$P$7:$P$964,'Summary - II'!T57,'Cost Input'!$A$7:$A$964,'Summary - II'!S$10)</f>
        <v>0</v>
      </c>
      <c r="X57" s="1"/>
      <c r="Y57" s="140">
        <f>_xlfn.XLOOKUP(Z57,'Cost Input'!$P$7:$P$964,'Cost Input'!$B$7:$B$964,"No non-staff costs")</f>
        <v>0</v>
      </c>
      <c r="Z57" s="142"/>
      <c r="AA57" s="141"/>
      <c r="AB57" s="98">
        <f>SUMIFS('Cost Input'!$M$7:$M$964,'Cost Input'!$P$7:$P$964,'Summary - II'!Z57,'Cost Input'!$A$7:$A$964,'Summary - II'!Y$10)</f>
        <v>0</v>
      </c>
      <c r="AC57" s="99">
        <f>SUMIFS('Cost Input'!$N$7:$N$964,'Cost Input'!$P$7:$P$964,'Summary - II'!Z57,'Cost Input'!$A$7:$A$964,'Summary - II'!Y$10)</f>
        <v>0</v>
      </c>
      <c r="AD57" s="1"/>
      <c r="AE57" s="140">
        <f>_xlfn.XLOOKUP(AF57,'Cost Input'!$P$7:$P$964,'Cost Input'!$B$7:$B$964,"No non-staff costs")</f>
        <v>0</v>
      </c>
      <c r="AF57" s="142"/>
      <c r="AG57" s="141"/>
      <c r="AH57" s="98">
        <f>SUMIFS('Cost Input'!$M$7:$M$964,'Cost Input'!$P$7:$P$964,'Summary - II'!AF57,'Cost Input'!$A$7:$A$964,'Summary - II'!AE$10)</f>
        <v>0</v>
      </c>
      <c r="AI57" s="99">
        <f>SUMIFS('Cost Input'!$N$7:$N$964,'Cost Input'!$P$7:$P$964,'Summary - II'!AF57,'Cost Input'!$A$7:$A$964,'Summary - II'!AE$10)</f>
        <v>0</v>
      </c>
      <c r="AJ57" s="1"/>
      <c r="AK57" s="140">
        <f>_xlfn.XLOOKUP(AL57,'Cost Input'!$P$7:$P$964,'Cost Input'!$B$7:$B$964,"No non-staff costs")</f>
        <v>0</v>
      </c>
      <c r="AL57" s="142"/>
      <c r="AM57" s="141"/>
      <c r="AN57" s="98">
        <f>SUMIFS('Cost Input'!$M$7:$M$964,'Cost Input'!$P$7:$P$964,'Summary - II'!AL57,'Cost Input'!$A$7:$A$964,'Summary - II'!AK$10)</f>
        <v>0</v>
      </c>
      <c r="AO57" s="99">
        <f>SUMIFS('Cost Input'!$N$7:$N$964,'Cost Input'!$P$7:$P$964,'Summary - II'!AL57,'Cost Input'!$A$7:$A$964,'Summary - II'!AK$10)</f>
        <v>0</v>
      </c>
      <c r="AP57" s="1"/>
      <c r="AQ57" s="140">
        <f>_xlfn.XLOOKUP(AR57,'Cost Input'!$P$7:$P$964,'Cost Input'!$B$7:$B$964,"No non-staff costs")</f>
        <v>0</v>
      </c>
      <c r="AR57" s="142"/>
      <c r="AS57" s="141"/>
      <c r="AT57" s="98">
        <f>SUMIFS('Cost Input'!$M$7:$M$964,'Cost Input'!$P$7:$P$964,'Summary - II'!AR57,'Cost Input'!$A$7:$A$964,'Summary - II'!AQ$10)</f>
        <v>0</v>
      </c>
      <c r="AU57" s="99">
        <f>SUMIFS('Cost Input'!$N$7:$N$964,'Cost Input'!$P$7:$P$964,'Summary - II'!AR57,'Cost Input'!$A$7:$A$964,'Summary - II'!AQ$10)</f>
        <v>0</v>
      </c>
      <c r="AV57" s="1"/>
      <c r="AW57" s="140">
        <f>_xlfn.XLOOKUP(AX57,'Cost Input'!$P$7:$P$964,'Cost Input'!$B$7:$B$964,"No non-staff costs")</f>
        <v>0</v>
      </c>
      <c r="AX57" s="142"/>
      <c r="AY57" s="141"/>
      <c r="AZ57" s="98">
        <f>SUMIFS('Cost Input'!$M$7:$M$964,'Cost Input'!$P$7:$P$964,'Summary - II'!AX57,'Cost Input'!$A$7:$A$964,'Summary - II'!AW$10)</f>
        <v>0</v>
      </c>
      <c r="BA57" s="99">
        <f>SUMIFS('Cost Input'!$N$7:$N$964,'Cost Input'!$P$7:$P$964,'Summary - II'!AX57,'Cost Input'!$A$7:$A$964,'Summary - II'!AW$10)</f>
        <v>0</v>
      </c>
      <c r="BB57" s="1"/>
      <c r="BC57" s="140">
        <f>_xlfn.XLOOKUP(BD57,'Cost Input'!$P$7:$P$964,'Cost Input'!$B$7:$B$964,"No non-staff costs")</f>
        <v>0</v>
      </c>
      <c r="BD57" s="142"/>
      <c r="BE57" s="141"/>
      <c r="BF57" s="98">
        <f>SUMIFS('Cost Input'!$M$7:$M$964,'Cost Input'!$P$7:$P$964,'Summary - II'!BD57,'Cost Input'!$A$7:$A$964,'Summary - II'!BC$10)</f>
        <v>0</v>
      </c>
      <c r="BG57" s="99">
        <f>SUMIFS('Cost Input'!$N$7:$N$964,'Cost Input'!$P$7:$P$964,'Summary - II'!BD57,'Cost Input'!$A$7:$A$964,'Summary - II'!BC$10)</f>
        <v>0</v>
      </c>
    </row>
    <row r="58" spans="1:59" ht="14.25" customHeight="1">
      <c r="A58" s="140">
        <f>_xlfn.XLOOKUP(B58,'Cost Input'!$P$7:$P$964,'Cost Input'!$B$7:$B$964,"No non-staff costs")</f>
        <v>0</v>
      </c>
      <c r="B58" s="142"/>
      <c r="C58" s="142"/>
      <c r="D58" s="91">
        <f>SUMIFS('Cost Input'!$M$7:$M$964,'Cost Input'!$P$7:$P$964,'Summary - II'!B58,'Cost Input'!$A$7:$A$964,'Summary - II'!A$10)</f>
        <v>0</v>
      </c>
      <c r="E58" s="92">
        <f>SUMIFS('Cost Input'!$N$7:$N$964,'Cost Input'!$P$7:$P$964,'Summary - II'!B58,'Cost Input'!$A$7:$A$964,'Summary - II'!A$10)</f>
        <v>0</v>
      </c>
      <c r="F58" s="1"/>
      <c r="G58" s="140">
        <f>_xlfn.XLOOKUP(H58,'Cost Input'!$P$7:$P$964,'Cost Input'!$B$7:$B$964,"No non-staff costs")</f>
        <v>0</v>
      </c>
      <c r="H58" s="142"/>
      <c r="I58" s="141"/>
      <c r="J58" s="98">
        <f>SUMIFS('Cost Input'!$M$7:$M$964,'Cost Input'!$P$7:$P$964,'Summary - II'!H58,'Cost Input'!$A$7:$A$964,'Summary - II'!G$10)</f>
        <v>0</v>
      </c>
      <c r="K58" s="99">
        <f>SUMIFS('Cost Input'!$N$7:$N$964,'Cost Input'!$P$7:$P$964,'Summary - II'!H58,'Cost Input'!$A$7:$A$964,'Summary - II'!G$10)</f>
        <v>0</v>
      </c>
      <c r="L58" s="1"/>
      <c r="M58" s="140">
        <f>_xlfn.XLOOKUP(N58,'Cost Input'!$P$7:$P$964,'Cost Input'!$B$7:$B$964,"No non-staff costs")</f>
        <v>0</v>
      </c>
      <c r="N58" s="142"/>
      <c r="O58" s="141"/>
      <c r="P58" s="98">
        <f>SUMIFS('Cost Input'!$M$7:$M$964,'Cost Input'!$P$7:$P$964,'Summary - II'!N58,'Cost Input'!$A$7:$A$964,'Summary - II'!M$10)</f>
        <v>0</v>
      </c>
      <c r="Q58" s="99">
        <f>SUMIFS('Cost Input'!$N$7:$N$964,'Cost Input'!$P$7:$P$964,'Summary - II'!N58,'Cost Input'!$A$7:$A$964,'Summary - II'!M$10)</f>
        <v>0</v>
      </c>
      <c r="R58" s="1"/>
      <c r="S58" s="140">
        <f>_xlfn.XLOOKUP(T58,'Cost Input'!$P$7:$P$964,'Cost Input'!$B$7:$B$964,"No non-staff costs")</f>
        <v>0</v>
      </c>
      <c r="T58" s="142"/>
      <c r="U58" s="141"/>
      <c r="V58" s="98">
        <f>SUMIFS('Cost Input'!$M$7:$M$964,'Cost Input'!$P$7:$P$964,'Summary - II'!T58,'Cost Input'!$A$7:$A$964,'Summary - II'!S$10)</f>
        <v>0</v>
      </c>
      <c r="W58" s="99">
        <f>SUMIFS('Cost Input'!$N$7:$N$964,'Cost Input'!$P$7:$P$964,'Summary - II'!T58,'Cost Input'!$A$7:$A$964,'Summary - II'!S$10)</f>
        <v>0</v>
      </c>
      <c r="X58" s="1"/>
      <c r="Y58" s="140">
        <f>_xlfn.XLOOKUP(Z58,'Cost Input'!$P$7:$P$964,'Cost Input'!$B$7:$B$964,"No non-staff costs")</f>
        <v>0</v>
      </c>
      <c r="Z58" s="142"/>
      <c r="AA58" s="141"/>
      <c r="AB58" s="98">
        <f>SUMIFS('Cost Input'!$M$7:$M$964,'Cost Input'!$P$7:$P$964,'Summary - II'!Z58,'Cost Input'!$A$7:$A$964,'Summary - II'!Y$10)</f>
        <v>0</v>
      </c>
      <c r="AC58" s="99">
        <f>SUMIFS('Cost Input'!$N$7:$N$964,'Cost Input'!$P$7:$P$964,'Summary - II'!Z58,'Cost Input'!$A$7:$A$964,'Summary - II'!Y$10)</f>
        <v>0</v>
      </c>
      <c r="AD58" s="1"/>
      <c r="AE58" s="140">
        <f>_xlfn.XLOOKUP(AF58,'Cost Input'!$P$7:$P$964,'Cost Input'!$B$7:$B$964,"No non-staff costs")</f>
        <v>0</v>
      </c>
      <c r="AF58" s="142"/>
      <c r="AG58" s="141"/>
      <c r="AH58" s="98">
        <f>SUMIFS('Cost Input'!$M$7:$M$964,'Cost Input'!$P$7:$P$964,'Summary - II'!AF58,'Cost Input'!$A$7:$A$964,'Summary - II'!AE$10)</f>
        <v>0</v>
      </c>
      <c r="AI58" s="99">
        <f>SUMIFS('Cost Input'!$N$7:$N$964,'Cost Input'!$P$7:$P$964,'Summary - II'!AF58,'Cost Input'!$A$7:$A$964,'Summary - II'!AE$10)</f>
        <v>0</v>
      </c>
      <c r="AJ58" s="1"/>
      <c r="AK58" s="140">
        <f>_xlfn.XLOOKUP(AL58,'Cost Input'!$P$7:$P$964,'Cost Input'!$B$7:$B$964,"No non-staff costs")</f>
        <v>0</v>
      </c>
      <c r="AL58" s="142"/>
      <c r="AM58" s="141"/>
      <c r="AN58" s="98">
        <f>SUMIFS('Cost Input'!$M$7:$M$964,'Cost Input'!$P$7:$P$964,'Summary - II'!AL58,'Cost Input'!$A$7:$A$964,'Summary - II'!AK$10)</f>
        <v>0</v>
      </c>
      <c r="AO58" s="99">
        <f>SUMIFS('Cost Input'!$N$7:$N$964,'Cost Input'!$P$7:$P$964,'Summary - II'!AL58,'Cost Input'!$A$7:$A$964,'Summary - II'!AK$10)</f>
        <v>0</v>
      </c>
      <c r="AP58" s="1"/>
      <c r="AQ58" s="140">
        <f>_xlfn.XLOOKUP(AR58,'Cost Input'!$P$7:$P$964,'Cost Input'!$B$7:$B$964,"No non-staff costs")</f>
        <v>0</v>
      </c>
      <c r="AR58" s="142"/>
      <c r="AS58" s="141"/>
      <c r="AT58" s="98">
        <f>SUMIFS('Cost Input'!$M$7:$M$964,'Cost Input'!$P$7:$P$964,'Summary - II'!AR58,'Cost Input'!$A$7:$A$964,'Summary - II'!AQ$10)</f>
        <v>0</v>
      </c>
      <c r="AU58" s="99">
        <f>SUMIFS('Cost Input'!$N$7:$N$964,'Cost Input'!$P$7:$P$964,'Summary - II'!AR58,'Cost Input'!$A$7:$A$964,'Summary - II'!AQ$10)</f>
        <v>0</v>
      </c>
      <c r="AV58" s="1"/>
      <c r="AW58" s="140">
        <f>_xlfn.XLOOKUP(AX58,'Cost Input'!$P$7:$P$964,'Cost Input'!$B$7:$B$964,"No non-staff costs")</f>
        <v>0</v>
      </c>
      <c r="AX58" s="142"/>
      <c r="AY58" s="141"/>
      <c r="AZ58" s="98">
        <f>SUMIFS('Cost Input'!$M$7:$M$964,'Cost Input'!$P$7:$P$964,'Summary - II'!AX58,'Cost Input'!$A$7:$A$964,'Summary - II'!AW$10)</f>
        <v>0</v>
      </c>
      <c r="BA58" s="99">
        <f>SUMIFS('Cost Input'!$N$7:$N$964,'Cost Input'!$P$7:$P$964,'Summary - II'!AX58,'Cost Input'!$A$7:$A$964,'Summary - II'!AW$10)</f>
        <v>0</v>
      </c>
      <c r="BB58" s="1"/>
      <c r="BC58" s="140">
        <f>_xlfn.XLOOKUP(BD58,'Cost Input'!$P$7:$P$964,'Cost Input'!$B$7:$B$964,"No non-staff costs")</f>
        <v>0</v>
      </c>
      <c r="BD58" s="142"/>
      <c r="BE58" s="141"/>
      <c r="BF58" s="98">
        <f>SUMIFS('Cost Input'!$M$7:$M$964,'Cost Input'!$P$7:$P$964,'Summary - II'!BD58,'Cost Input'!$A$7:$A$964,'Summary - II'!BC$10)</f>
        <v>0</v>
      </c>
      <c r="BG58" s="99">
        <f>SUMIFS('Cost Input'!$N$7:$N$964,'Cost Input'!$P$7:$P$964,'Summary - II'!BD58,'Cost Input'!$A$7:$A$964,'Summary - II'!BC$10)</f>
        <v>0</v>
      </c>
    </row>
    <row r="59" spans="1:59" ht="14.25" customHeight="1">
      <c r="A59" s="140">
        <f>_xlfn.XLOOKUP(B59,'Cost Input'!$P$7:$P$964,'Cost Input'!$B$7:$B$964,"No non-staff costs")</f>
        <v>0</v>
      </c>
      <c r="B59" s="142"/>
      <c r="C59" s="142"/>
      <c r="D59" s="91">
        <f>SUMIFS('Cost Input'!$M$7:$M$964,'Cost Input'!$P$7:$P$964,'Summary - II'!B59,'Cost Input'!$A$7:$A$964,'Summary - II'!A$10)</f>
        <v>0</v>
      </c>
      <c r="E59" s="92">
        <f>SUMIFS('Cost Input'!$N$7:$N$964,'Cost Input'!$P$7:$P$964,'Summary - II'!B59,'Cost Input'!$A$7:$A$964,'Summary - II'!A$10)</f>
        <v>0</v>
      </c>
      <c r="F59" s="1"/>
      <c r="G59" s="140">
        <f>_xlfn.XLOOKUP(H59,'Cost Input'!$P$7:$P$964,'Cost Input'!$B$7:$B$964,"No non-staff costs")</f>
        <v>0</v>
      </c>
      <c r="H59" s="142"/>
      <c r="I59" s="141"/>
      <c r="J59" s="98">
        <f>SUMIFS('Cost Input'!$M$7:$M$964,'Cost Input'!$P$7:$P$964,'Summary - II'!H59,'Cost Input'!$A$7:$A$964,'Summary - II'!G$10)</f>
        <v>0</v>
      </c>
      <c r="K59" s="99">
        <f>SUMIFS('Cost Input'!$N$7:$N$964,'Cost Input'!$P$7:$P$964,'Summary - II'!H59,'Cost Input'!$A$7:$A$964,'Summary - II'!G$10)</f>
        <v>0</v>
      </c>
      <c r="L59" s="1"/>
      <c r="M59" s="140">
        <f>_xlfn.XLOOKUP(N59,'Cost Input'!$P$7:$P$964,'Cost Input'!$B$7:$B$964,"No non-staff costs")</f>
        <v>0</v>
      </c>
      <c r="N59" s="142"/>
      <c r="O59" s="141"/>
      <c r="P59" s="98">
        <f>SUMIFS('Cost Input'!$M$7:$M$964,'Cost Input'!$P$7:$P$964,'Summary - II'!N59,'Cost Input'!$A$7:$A$964,'Summary - II'!M$10)</f>
        <v>0</v>
      </c>
      <c r="Q59" s="99">
        <f>SUMIFS('Cost Input'!$N$7:$N$964,'Cost Input'!$P$7:$P$964,'Summary - II'!N59,'Cost Input'!$A$7:$A$964,'Summary - II'!M$10)</f>
        <v>0</v>
      </c>
      <c r="R59" s="1"/>
      <c r="S59" s="140">
        <f>_xlfn.XLOOKUP(T59,'Cost Input'!$P$7:$P$964,'Cost Input'!$B$7:$B$964,"No non-staff costs")</f>
        <v>0</v>
      </c>
      <c r="T59" s="142"/>
      <c r="U59" s="141"/>
      <c r="V59" s="98">
        <f>SUMIFS('Cost Input'!$M$7:$M$964,'Cost Input'!$P$7:$P$964,'Summary - II'!T59,'Cost Input'!$A$7:$A$964,'Summary - II'!S$10)</f>
        <v>0</v>
      </c>
      <c r="W59" s="99">
        <f>SUMIFS('Cost Input'!$N$7:$N$964,'Cost Input'!$P$7:$P$964,'Summary - II'!T59,'Cost Input'!$A$7:$A$964,'Summary - II'!S$10)</f>
        <v>0</v>
      </c>
      <c r="X59" s="1"/>
      <c r="Y59" s="140">
        <f>_xlfn.XLOOKUP(Z59,'Cost Input'!$P$7:$P$964,'Cost Input'!$B$7:$B$964,"No non-staff costs")</f>
        <v>0</v>
      </c>
      <c r="Z59" s="142"/>
      <c r="AA59" s="141"/>
      <c r="AB59" s="98">
        <f>SUMIFS('Cost Input'!$M$7:$M$964,'Cost Input'!$P$7:$P$964,'Summary - II'!Z59,'Cost Input'!$A$7:$A$964,'Summary - II'!Y$10)</f>
        <v>0</v>
      </c>
      <c r="AC59" s="99">
        <f>SUMIFS('Cost Input'!$N$7:$N$964,'Cost Input'!$P$7:$P$964,'Summary - II'!Z59,'Cost Input'!$A$7:$A$964,'Summary - II'!Y$10)</f>
        <v>0</v>
      </c>
      <c r="AD59" s="1"/>
      <c r="AE59" s="140">
        <f>_xlfn.XLOOKUP(AF59,'Cost Input'!$P$7:$P$964,'Cost Input'!$B$7:$B$964,"No non-staff costs")</f>
        <v>0</v>
      </c>
      <c r="AF59" s="142"/>
      <c r="AG59" s="141"/>
      <c r="AH59" s="98">
        <f>SUMIFS('Cost Input'!$M$7:$M$964,'Cost Input'!$P$7:$P$964,'Summary - II'!AF59,'Cost Input'!$A$7:$A$964,'Summary - II'!AE$10)</f>
        <v>0</v>
      </c>
      <c r="AI59" s="99">
        <f>SUMIFS('Cost Input'!$N$7:$N$964,'Cost Input'!$P$7:$P$964,'Summary - II'!AF59,'Cost Input'!$A$7:$A$964,'Summary - II'!AE$10)</f>
        <v>0</v>
      </c>
      <c r="AJ59" s="1"/>
      <c r="AK59" s="140">
        <f>_xlfn.XLOOKUP(AL59,'Cost Input'!$P$7:$P$964,'Cost Input'!$B$7:$B$964,"No non-staff costs")</f>
        <v>0</v>
      </c>
      <c r="AL59" s="142"/>
      <c r="AM59" s="141"/>
      <c r="AN59" s="98">
        <f>SUMIFS('Cost Input'!$M$7:$M$964,'Cost Input'!$P$7:$P$964,'Summary - II'!AL59,'Cost Input'!$A$7:$A$964,'Summary - II'!AK$10)</f>
        <v>0</v>
      </c>
      <c r="AO59" s="99">
        <f>SUMIFS('Cost Input'!$N$7:$N$964,'Cost Input'!$P$7:$P$964,'Summary - II'!AL59,'Cost Input'!$A$7:$A$964,'Summary - II'!AK$10)</f>
        <v>0</v>
      </c>
      <c r="AP59" s="1"/>
      <c r="AQ59" s="140">
        <f>_xlfn.XLOOKUP(AR59,'Cost Input'!$P$7:$P$964,'Cost Input'!$B$7:$B$964,"No non-staff costs")</f>
        <v>0</v>
      </c>
      <c r="AR59" s="142"/>
      <c r="AS59" s="141"/>
      <c r="AT59" s="98">
        <f>SUMIFS('Cost Input'!$M$7:$M$964,'Cost Input'!$P$7:$P$964,'Summary - II'!AR59,'Cost Input'!$A$7:$A$964,'Summary - II'!AQ$10)</f>
        <v>0</v>
      </c>
      <c r="AU59" s="99">
        <f>SUMIFS('Cost Input'!$N$7:$N$964,'Cost Input'!$P$7:$P$964,'Summary - II'!AR59,'Cost Input'!$A$7:$A$964,'Summary - II'!AQ$10)</f>
        <v>0</v>
      </c>
      <c r="AV59" s="1"/>
      <c r="AW59" s="140">
        <f>_xlfn.XLOOKUP(AX59,'Cost Input'!$P$7:$P$964,'Cost Input'!$B$7:$B$964,"No non-staff costs")</f>
        <v>0</v>
      </c>
      <c r="AX59" s="142"/>
      <c r="AY59" s="141"/>
      <c r="AZ59" s="98">
        <f>SUMIFS('Cost Input'!$M$7:$M$964,'Cost Input'!$P$7:$P$964,'Summary - II'!AX59,'Cost Input'!$A$7:$A$964,'Summary - II'!AW$10)</f>
        <v>0</v>
      </c>
      <c r="BA59" s="99">
        <f>SUMIFS('Cost Input'!$N$7:$N$964,'Cost Input'!$P$7:$P$964,'Summary - II'!AX59,'Cost Input'!$A$7:$A$964,'Summary - II'!AW$10)</f>
        <v>0</v>
      </c>
      <c r="BB59" s="1"/>
      <c r="BC59" s="140">
        <f>_xlfn.XLOOKUP(BD59,'Cost Input'!$P$7:$P$964,'Cost Input'!$B$7:$B$964,"No non-staff costs")</f>
        <v>0</v>
      </c>
      <c r="BD59" s="142"/>
      <c r="BE59" s="141"/>
      <c r="BF59" s="98">
        <f>SUMIFS('Cost Input'!$M$7:$M$964,'Cost Input'!$P$7:$P$964,'Summary - II'!BD59,'Cost Input'!$A$7:$A$964,'Summary - II'!BC$10)</f>
        <v>0</v>
      </c>
      <c r="BG59" s="99">
        <f>SUMIFS('Cost Input'!$N$7:$N$964,'Cost Input'!$P$7:$P$964,'Summary - II'!BD59,'Cost Input'!$A$7:$A$964,'Summary - II'!BC$10)</f>
        <v>0</v>
      </c>
    </row>
    <row r="60" spans="1:59" ht="14.25" customHeight="1">
      <c r="A60" s="144" t="e">
        <f t="array" aca="1" ref="A60" ca="1">_xludf.XLOOKUP(B60,'Cost Input'!$P$7:$P$964,'Cost Input'!$B$7:$B$964,"No non-staff costs")</f>
        <v>#NAME?</v>
      </c>
      <c r="B60" s="145"/>
      <c r="C60" s="145"/>
      <c r="D60" s="101">
        <f>SUMIFS('Cost Input'!$M$7:$M$964,'Cost Input'!$P$7:$P$964,'Summary - II'!B60,'Cost Input'!$A$7:$A$964,'Summary - II'!A$10)</f>
        <v>0</v>
      </c>
      <c r="E60" s="102">
        <f>SUMIFS('Cost Input'!$N$7:$N$964,'Cost Input'!$P$7:$P$964,'Summary - II'!B60,'Cost Input'!$A$7:$A$964,'Summary - II'!A$10)</f>
        <v>0</v>
      </c>
      <c r="F60" s="1"/>
      <c r="G60" s="140">
        <f>_xlfn.XLOOKUP(H60,'Cost Input'!$P$7:$P$964,'Cost Input'!$B$7:$B$964,"No non-staff costs")</f>
        <v>0</v>
      </c>
      <c r="H60" s="145"/>
      <c r="I60" s="146"/>
      <c r="J60" s="147">
        <f>SUMIFS('Cost Input'!$M$7:$M$964,'Cost Input'!$P$7:$P$964,'Summary - II'!H60,'Cost Input'!$A$7:$A$964,'Summary - II'!G$10)</f>
        <v>0</v>
      </c>
      <c r="K60" s="148">
        <f>SUMIFS('Cost Input'!$N$7:$N$964,'Cost Input'!$P$7:$P$964,'Summary - II'!H60,'Cost Input'!$A$7:$A$964,'Summary - II'!G$10)</f>
        <v>0</v>
      </c>
      <c r="L60" s="1"/>
      <c r="M60" s="140">
        <f>_xlfn.XLOOKUP(N60,'Cost Input'!$P$7:$P$964,'Cost Input'!$B$7:$B$964,"No non-staff costs")</f>
        <v>0</v>
      </c>
      <c r="N60" s="145"/>
      <c r="O60" s="146"/>
      <c r="P60" s="147">
        <f>SUMIFS('Cost Input'!$M$7:$M$964,'Cost Input'!$P$7:$P$964,'Summary - II'!N60,'Cost Input'!$A$7:$A$964,'Summary - II'!M$10)</f>
        <v>0</v>
      </c>
      <c r="Q60" s="148">
        <f>SUMIFS('Cost Input'!$N$7:$N$964,'Cost Input'!$P$7:$P$964,'Summary - II'!N60,'Cost Input'!$A$7:$A$964,'Summary - II'!M$10)</f>
        <v>0</v>
      </c>
      <c r="R60" s="1"/>
      <c r="S60" s="140">
        <f>_xlfn.XLOOKUP(T60,'Cost Input'!$P$7:$P$964,'Cost Input'!$B$7:$B$964,"No non-staff costs")</f>
        <v>0</v>
      </c>
      <c r="T60" s="145"/>
      <c r="U60" s="146"/>
      <c r="V60" s="147">
        <f>SUMIFS('Cost Input'!$M$7:$M$964,'Cost Input'!$P$7:$P$964,'Summary - II'!T60,'Cost Input'!$A$7:$A$964,'Summary - II'!S$10)</f>
        <v>0</v>
      </c>
      <c r="W60" s="148">
        <f>SUMIFS('Cost Input'!$N$7:$N$964,'Cost Input'!$P$7:$P$964,'Summary - II'!T60,'Cost Input'!$A$7:$A$964,'Summary - II'!S$10)</f>
        <v>0</v>
      </c>
      <c r="X60" s="1"/>
      <c r="Y60" s="140">
        <f>_xlfn.XLOOKUP(Z60,'Cost Input'!$P$7:$P$964,'Cost Input'!$B$7:$B$964,"No non-staff costs")</f>
        <v>0</v>
      </c>
      <c r="Z60" s="145"/>
      <c r="AA60" s="146"/>
      <c r="AB60" s="147">
        <f>SUMIFS('Cost Input'!$M$7:$M$964,'Cost Input'!$P$7:$P$964,'Summary - II'!Z60,'Cost Input'!$A$7:$A$964,'Summary - II'!Y$10)</f>
        <v>0</v>
      </c>
      <c r="AC60" s="148">
        <f>SUMIFS('Cost Input'!$N$7:$N$964,'Cost Input'!$P$7:$P$964,'Summary - II'!Z60,'Cost Input'!$A$7:$A$964,'Summary - II'!Y$10)</f>
        <v>0</v>
      </c>
      <c r="AD60" s="1"/>
      <c r="AE60" s="140">
        <f>_xlfn.XLOOKUP(AF60,'Cost Input'!$P$7:$P$964,'Cost Input'!$B$7:$B$964,"No non-staff costs")</f>
        <v>0</v>
      </c>
      <c r="AF60" s="145"/>
      <c r="AG60" s="146"/>
      <c r="AH60" s="147">
        <f>SUMIFS('Cost Input'!$M$7:$M$964,'Cost Input'!$P$7:$P$964,'Summary - II'!AF60,'Cost Input'!$A$7:$A$964,'Summary - II'!AE$10)</f>
        <v>0</v>
      </c>
      <c r="AI60" s="148">
        <f>SUMIFS('Cost Input'!$N$7:$N$964,'Cost Input'!$P$7:$P$964,'Summary - II'!AF60,'Cost Input'!$A$7:$A$964,'Summary - II'!AE$10)</f>
        <v>0</v>
      </c>
      <c r="AJ60" s="1"/>
      <c r="AK60" s="140">
        <f>_xlfn.XLOOKUP(AL60,'Cost Input'!$P$7:$P$964,'Cost Input'!$B$7:$B$964,"No non-staff costs")</f>
        <v>0</v>
      </c>
      <c r="AL60" s="145"/>
      <c r="AM60" s="146"/>
      <c r="AN60" s="147">
        <f>SUMIFS('Cost Input'!$M$7:$M$964,'Cost Input'!$P$7:$P$964,'Summary - II'!AL60,'Cost Input'!$A$7:$A$964,'Summary - II'!AK$10)</f>
        <v>0</v>
      </c>
      <c r="AO60" s="148">
        <f>SUMIFS('Cost Input'!$N$7:$N$964,'Cost Input'!$P$7:$P$964,'Summary - II'!AL60,'Cost Input'!$A$7:$A$964,'Summary - II'!AK$10)</f>
        <v>0</v>
      </c>
      <c r="AP60" s="1"/>
      <c r="AQ60" s="140">
        <f>_xlfn.XLOOKUP(AR60,'Cost Input'!$P$7:$P$964,'Cost Input'!$B$7:$B$964,"No non-staff costs")</f>
        <v>0</v>
      </c>
      <c r="AR60" s="145"/>
      <c r="AS60" s="146"/>
      <c r="AT60" s="147">
        <f>SUMIFS('Cost Input'!$M$7:$M$964,'Cost Input'!$P$7:$P$964,'Summary - II'!AR60,'Cost Input'!$A$7:$A$964,'Summary - II'!AQ$10)</f>
        <v>0</v>
      </c>
      <c r="AU60" s="148">
        <f>SUMIFS('Cost Input'!$N$7:$N$964,'Cost Input'!$P$7:$P$964,'Summary - II'!AR60,'Cost Input'!$A$7:$A$964,'Summary - II'!AQ$10)</f>
        <v>0</v>
      </c>
      <c r="AV60" s="1"/>
      <c r="AW60" s="140">
        <f>_xlfn.XLOOKUP(AX60,'Cost Input'!$P$7:$P$964,'Cost Input'!$B$7:$B$964,"No non-staff costs")</f>
        <v>0</v>
      </c>
      <c r="AX60" s="145"/>
      <c r="AY60" s="146"/>
      <c r="AZ60" s="147">
        <f>SUMIFS('Cost Input'!$M$7:$M$964,'Cost Input'!$P$7:$P$964,'Summary - II'!AX60,'Cost Input'!$A$7:$A$964,'Summary - II'!AW$10)</f>
        <v>0</v>
      </c>
      <c r="BA60" s="148">
        <f>SUMIFS('Cost Input'!$N$7:$N$964,'Cost Input'!$P$7:$P$964,'Summary - II'!AX60,'Cost Input'!$A$7:$A$964,'Summary - II'!AW$10)</f>
        <v>0</v>
      </c>
      <c r="BB60" s="1"/>
      <c r="BC60" s="140">
        <f>_xlfn.XLOOKUP(BD60,'Cost Input'!$P$7:$P$964,'Cost Input'!$B$7:$B$964,"No non-staff costs")</f>
        <v>0</v>
      </c>
      <c r="BD60" s="145"/>
      <c r="BE60" s="146"/>
      <c r="BF60" s="147">
        <f>SUMIFS('Cost Input'!$M$7:$M$964,'Cost Input'!$P$7:$P$964,'Summary - II'!BD60,'Cost Input'!$A$7:$A$964,'Summary - II'!BC$10)</f>
        <v>0</v>
      </c>
      <c r="BG60" s="148">
        <f>SUMIFS('Cost Input'!$N$7:$N$964,'Cost Input'!$P$7:$P$964,'Summary - II'!BD60,'Cost Input'!$A$7:$A$964,'Summary - II'!BC$10)</f>
        <v>0</v>
      </c>
    </row>
    <row r="61" spans="1:59" ht="14.25" customHeight="1">
      <c r="A61" s="1"/>
      <c r="B61" s="7"/>
      <c r="C61" s="7"/>
      <c r="D61" s="109"/>
      <c r="E61" s="109"/>
      <c r="F61" s="1"/>
      <c r="G61" s="1"/>
      <c r="H61" s="7"/>
      <c r="I61" s="7"/>
      <c r="J61" s="109"/>
      <c r="K61" s="109"/>
      <c r="L61" s="1"/>
      <c r="M61" s="1"/>
      <c r="N61" s="7"/>
      <c r="O61" s="7"/>
      <c r="P61" s="109"/>
      <c r="Q61" s="109"/>
      <c r="R61" s="1"/>
      <c r="S61" s="1"/>
      <c r="T61" s="7"/>
      <c r="U61" s="7"/>
      <c r="V61" s="109"/>
      <c r="W61" s="109"/>
      <c r="X61" s="1"/>
      <c r="Y61" s="1"/>
      <c r="Z61" s="7"/>
      <c r="AA61" s="7"/>
      <c r="AB61" s="109"/>
      <c r="AC61" s="109"/>
      <c r="AD61" s="1"/>
      <c r="AE61" s="1"/>
      <c r="AF61" s="7"/>
      <c r="AG61" s="7"/>
      <c r="AH61" s="109"/>
      <c r="AI61" s="109"/>
      <c r="AJ61" s="1"/>
      <c r="AK61" s="1"/>
      <c r="AL61" s="7"/>
      <c r="AM61" s="7"/>
      <c r="AN61" s="109"/>
      <c r="AO61" s="109"/>
      <c r="AP61" s="1"/>
      <c r="AQ61" s="1"/>
      <c r="AR61" s="7"/>
      <c r="AS61" s="7"/>
      <c r="AT61" s="109"/>
      <c r="AU61" s="109"/>
      <c r="AV61" s="1"/>
      <c r="AW61" s="1"/>
      <c r="AX61" s="7"/>
      <c r="AY61" s="7"/>
      <c r="AZ61" s="109"/>
      <c r="BA61" s="109"/>
      <c r="BB61" s="1"/>
      <c r="BC61" s="1"/>
      <c r="BD61" s="7"/>
      <c r="BE61" s="7"/>
      <c r="BF61" s="109"/>
      <c r="BG61" s="109"/>
    </row>
    <row r="62" spans="1:59" ht="14.25" customHeight="1">
      <c r="A62" s="1"/>
      <c r="B62" s="7"/>
      <c r="C62" s="7"/>
      <c r="D62" s="109"/>
      <c r="E62" s="109"/>
      <c r="F62" s="1"/>
      <c r="G62" s="1"/>
      <c r="H62" s="7"/>
      <c r="I62" s="7"/>
      <c r="J62" s="109"/>
      <c r="K62" s="109"/>
      <c r="L62" s="1"/>
      <c r="M62" s="1"/>
      <c r="N62" s="7"/>
      <c r="O62" s="7"/>
      <c r="P62" s="109"/>
      <c r="Q62" s="109"/>
      <c r="R62" s="1"/>
      <c r="S62" s="1"/>
      <c r="T62" s="7"/>
      <c r="U62" s="7"/>
      <c r="V62" s="109"/>
      <c r="W62" s="109"/>
      <c r="X62" s="1"/>
      <c r="Y62" s="1"/>
      <c r="Z62" s="7"/>
      <c r="AA62" s="7"/>
      <c r="AB62" s="109"/>
      <c r="AC62" s="109"/>
      <c r="AD62" s="1"/>
      <c r="AE62" s="1"/>
      <c r="AF62" s="7"/>
      <c r="AG62" s="7"/>
      <c r="AH62" s="109"/>
      <c r="AI62" s="109"/>
      <c r="AJ62" s="1"/>
      <c r="AK62" s="1"/>
      <c r="AL62" s="7"/>
      <c r="AM62" s="7"/>
      <c r="AN62" s="109"/>
      <c r="AO62" s="109"/>
      <c r="AP62" s="1"/>
      <c r="AQ62" s="1"/>
      <c r="AR62" s="7"/>
      <c r="AS62" s="7"/>
      <c r="AT62" s="109"/>
      <c r="AU62" s="109"/>
      <c r="AV62" s="1"/>
      <c r="AW62" s="1"/>
      <c r="AX62" s="7"/>
      <c r="AY62" s="7"/>
      <c r="AZ62" s="109"/>
      <c r="BA62" s="109"/>
      <c r="BB62" s="1"/>
      <c r="BC62" s="1"/>
      <c r="BD62" s="7"/>
      <c r="BE62" s="7"/>
      <c r="BF62" s="109"/>
      <c r="BG62" s="109"/>
    </row>
    <row r="63" spans="1:59" ht="14.25" customHeight="1">
      <c r="A63" s="1"/>
      <c r="B63" s="7"/>
      <c r="C63" s="7"/>
      <c r="D63" s="109"/>
      <c r="E63" s="109"/>
      <c r="F63" s="1"/>
      <c r="G63" s="1"/>
      <c r="H63" s="7"/>
      <c r="I63" s="7"/>
      <c r="J63" s="109"/>
      <c r="K63" s="109"/>
      <c r="L63" s="1"/>
      <c r="M63" s="1"/>
      <c r="N63" s="7"/>
      <c r="O63" s="7"/>
      <c r="P63" s="109"/>
      <c r="Q63" s="109"/>
      <c r="R63" s="1"/>
      <c r="S63" s="1"/>
      <c r="T63" s="7"/>
      <c r="U63" s="7"/>
      <c r="V63" s="109"/>
      <c r="W63" s="109"/>
      <c r="X63" s="1"/>
      <c r="Y63" s="1"/>
      <c r="Z63" s="7"/>
      <c r="AA63" s="7"/>
      <c r="AB63" s="109"/>
      <c r="AC63" s="109"/>
      <c r="AD63" s="1"/>
      <c r="AE63" s="1"/>
      <c r="AF63" s="7"/>
      <c r="AG63" s="7"/>
      <c r="AH63" s="109"/>
      <c r="AI63" s="109"/>
      <c r="AJ63" s="1"/>
      <c r="AK63" s="1"/>
      <c r="AL63" s="7"/>
      <c r="AM63" s="7"/>
      <c r="AN63" s="109"/>
      <c r="AO63" s="109"/>
      <c r="AP63" s="1"/>
      <c r="AQ63" s="1"/>
      <c r="AR63" s="7"/>
      <c r="AS63" s="7"/>
      <c r="AT63" s="109"/>
      <c r="AU63" s="109"/>
      <c r="AV63" s="1"/>
      <c r="AW63" s="1"/>
      <c r="AX63" s="7"/>
      <c r="AY63" s="7"/>
      <c r="AZ63" s="109"/>
      <c r="BA63" s="109"/>
      <c r="BB63" s="1"/>
      <c r="BC63" s="1"/>
      <c r="BD63" s="7"/>
      <c r="BE63" s="7"/>
      <c r="BF63" s="109"/>
      <c r="BG63" s="109"/>
    </row>
    <row r="64" spans="1:59" ht="14.25" customHeight="1">
      <c r="A64" s="1"/>
      <c r="B64" s="7"/>
      <c r="C64" s="7"/>
      <c r="D64" s="109"/>
      <c r="E64" s="109"/>
      <c r="F64" s="1"/>
      <c r="G64" s="1"/>
      <c r="H64" s="7"/>
      <c r="I64" s="7"/>
      <c r="J64" s="109"/>
      <c r="K64" s="109"/>
      <c r="L64" s="1"/>
      <c r="M64" s="1"/>
      <c r="N64" s="7"/>
      <c r="O64" s="7"/>
      <c r="P64" s="109"/>
      <c r="Q64" s="109"/>
      <c r="R64" s="1"/>
      <c r="S64" s="1"/>
      <c r="T64" s="7"/>
      <c r="U64" s="7"/>
      <c r="V64" s="109"/>
      <c r="W64" s="109"/>
      <c r="X64" s="1"/>
      <c r="Y64" s="1"/>
      <c r="Z64" s="7"/>
      <c r="AA64" s="7"/>
      <c r="AB64" s="109"/>
      <c r="AC64" s="109"/>
      <c r="AD64" s="1"/>
      <c r="AE64" s="1"/>
      <c r="AF64" s="7"/>
      <c r="AG64" s="7"/>
      <c r="AH64" s="109"/>
      <c r="AI64" s="109"/>
      <c r="AJ64" s="1"/>
      <c r="AK64" s="1"/>
      <c r="AL64" s="7"/>
      <c r="AM64" s="7"/>
      <c r="AN64" s="109"/>
      <c r="AO64" s="109"/>
      <c r="AP64" s="1"/>
      <c r="AQ64" s="1"/>
      <c r="AR64" s="7"/>
      <c r="AS64" s="7"/>
      <c r="AT64" s="109"/>
      <c r="AU64" s="109"/>
      <c r="AV64" s="1"/>
      <c r="AW64" s="1"/>
      <c r="AX64" s="7"/>
      <c r="AY64" s="7"/>
      <c r="AZ64" s="109"/>
      <c r="BA64" s="109"/>
      <c r="BB64" s="1"/>
      <c r="BC64" s="1"/>
      <c r="BD64" s="7"/>
      <c r="BE64" s="7"/>
      <c r="BF64" s="109"/>
      <c r="BG64" s="109"/>
    </row>
    <row r="65" spans="1:59" ht="14.25" customHeight="1">
      <c r="A65" s="1"/>
      <c r="B65" s="7"/>
      <c r="C65" s="7"/>
      <c r="D65" s="109"/>
      <c r="E65" s="109"/>
      <c r="F65" s="1"/>
      <c r="G65" s="1"/>
      <c r="H65" s="7"/>
      <c r="I65" s="7"/>
      <c r="J65" s="109"/>
      <c r="K65" s="109"/>
      <c r="L65" s="1"/>
      <c r="M65" s="1"/>
      <c r="N65" s="7"/>
      <c r="O65" s="7"/>
      <c r="P65" s="109"/>
      <c r="Q65" s="109"/>
      <c r="R65" s="1"/>
      <c r="S65" s="1"/>
      <c r="T65" s="7"/>
      <c r="U65" s="7"/>
      <c r="V65" s="109"/>
      <c r="W65" s="109"/>
      <c r="X65" s="1"/>
      <c r="Y65" s="1"/>
      <c r="Z65" s="7"/>
      <c r="AA65" s="7"/>
      <c r="AB65" s="109"/>
      <c r="AC65" s="109"/>
      <c r="AD65" s="1"/>
      <c r="AE65" s="1"/>
      <c r="AF65" s="7"/>
      <c r="AG65" s="7"/>
      <c r="AH65" s="109"/>
      <c r="AI65" s="109"/>
      <c r="AJ65" s="1"/>
      <c r="AK65" s="1"/>
      <c r="AL65" s="7"/>
      <c r="AM65" s="7"/>
      <c r="AN65" s="109"/>
      <c r="AO65" s="109"/>
      <c r="AP65" s="1"/>
      <c r="AQ65" s="1"/>
      <c r="AR65" s="7"/>
      <c r="AS65" s="7"/>
      <c r="AT65" s="109"/>
      <c r="AU65" s="109"/>
      <c r="AV65" s="1"/>
      <c r="AW65" s="1"/>
      <c r="AX65" s="7"/>
      <c r="AY65" s="7"/>
      <c r="AZ65" s="109"/>
      <c r="BA65" s="109"/>
      <c r="BB65" s="1"/>
      <c r="BC65" s="1"/>
      <c r="BD65" s="7"/>
      <c r="BE65" s="7"/>
      <c r="BF65" s="109"/>
      <c r="BG65" s="109"/>
    </row>
    <row r="66" spans="1:59" ht="14.25" customHeight="1">
      <c r="A66" s="1"/>
      <c r="B66" s="7"/>
      <c r="C66" s="7"/>
      <c r="D66" s="109"/>
      <c r="E66" s="109"/>
      <c r="F66" s="1"/>
      <c r="G66" s="1"/>
      <c r="H66" s="7"/>
      <c r="I66" s="7"/>
      <c r="J66" s="109"/>
      <c r="K66" s="109"/>
      <c r="L66" s="1"/>
      <c r="M66" s="1"/>
      <c r="N66" s="7"/>
      <c r="O66" s="7"/>
      <c r="P66" s="109"/>
      <c r="Q66" s="109"/>
      <c r="R66" s="1"/>
      <c r="S66" s="1"/>
      <c r="T66" s="7"/>
      <c r="U66" s="7"/>
      <c r="V66" s="109"/>
      <c r="W66" s="109"/>
      <c r="X66" s="1"/>
      <c r="Y66" s="1"/>
      <c r="Z66" s="7"/>
      <c r="AA66" s="7"/>
      <c r="AB66" s="109"/>
      <c r="AC66" s="109"/>
      <c r="AD66" s="1"/>
      <c r="AE66" s="1"/>
      <c r="AF66" s="7"/>
      <c r="AG66" s="7"/>
      <c r="AH66" s="109"/>
      <c r="AI66" s="109"/>
      <c r="AJ66" s="1"/>
      <c r="AK66" s="1"/>
      <c r="AL66" s="7"/>
      <c r="AM66" s="7"/>
      <c r="AN66" s="109"/>
      <c r="AO66" s="109"/>
      <c r="AP66" s="1"/>
      <c r="AQ66" s="1"/>
      <c r="AR66" s="7"/>
      <c r="AS66" s="7"/>
      <c r="AT66" s="109"/>
      <c r="AU66" s="109"/>
      <c r="AV66" s="1"/>
      <c r="AW66" s="1"/>
      <c r="AX66" s="7"/>
      <c r="AY66" s="7"/>
      <c r="AZ66" s="109"/>
      <c r="BA66" s="109"/>
      <c r="BB66" s="1"/>
      <c r="BC66" s="1"/>
      <c r="BD66" s="7"/>
      <c r="BE66" s="7"/>
      <c r="BF66" s="109"/>
      <c r="BG66" s="109"/>
    </row>
    <row r="67" spans="1:59" ht="14.25" customHeight="1">
      <c r="A67" s="1"/>
      <c r="B67" s="7"/>
      <c r="C67" s="7"/>
      <c r="D67" s="109"/>
      <c r="E67" s="109"/>
      <c r="F67" s="1"/>
      <c r="G67" s="1"/>
      <c r="H67" s="7"/>
      <c r="I67" s="7"/>
      <c r="J67" s="109"/>
      <c r="K67" s="109"/>
      <c r="L67" s="1"/>
      <c r="M67" s="1"/>
      <c r="N67" s="7"/>
      <c r="O67" s="7"/>
      <c r="P67" s="109"/>
      <c r="Q67" s="109"/>
      <c r="R67" s="1"/>
      <c r="S67" s="1"/>
      <c r="T67" s="7"/>
      <c r="U67" s="7"/>
      <c r="V67" s="109"/>
      <c r="W67" s="109"/>
      <c r="X67" s="1"/>
      <c r="Y67" s="1"/>
      <c r="Z67" s="7"/>
      <c r="AA67" s="7"/>
      <c r="AB67" s="109"/>
      <c r="AC67" s="109"/>
      <c r="AD67" s="1"/>
      <c r="AE67" s="1"/>
      <c r="AF67" s="7"/>
      <c r="AG67" s="7"/>
      <c r="AH67" s="109"/>
      <c r="AI67" s="109"/>
      <c r="AJ67" s="1"/>
      <c r="AK67" s="1"/>
      <c r="AL67" s="7"/>
      <c r="AM67" s="7"/>
      <c r="AN67" s="109"/>
      <c r="AO67" s="109"/>
      <c r="AP67" s="1"/>
      <c r="AQ67" s="1"/>
      <c r="AR67" s="7"/>
      <c r="AS67" s="7"/>
      <c r="AT67" s="109"/>
      <c r="AU67" s="109"/>
      <c r="AV67" s="1"/>
      <c r="AW67" s="1"/>
      <c r="AX67" s="7"/>
      <c r="AY67" s="7"/>
      <c r="AZ67" s="109"/>
      <c r="BA67" s="109"/>
      <c r="BB67" s="1"/>
      <c r="BC67" s="1"/>
      <c r="BD67" s="7"/>
      <c r="BE67" s="7"/>
      <c r="BF67" s="109"/>
      <c r="BG67" s="109"/>
    </row>
    <row r="68" spans="1:59" ht="14.25" customHeight="1">
      <c r="A68" s="1"/>
      <c r="B68" s="7"/>
      <c r="C68" s="7"/>
      <c r="D68" s="109"/>
      <c r="E68" s="109"/>
      <c r="F68" s="1"/>
      <c r="G68" s="1"/>
      <c r="H68" s="7"/>
      <c r="I68" s="7"/>
      <c r="J68" s="109"/>
      <c r="K68" s="109"/>
      <c r="L68" s="1"/>
      <c r="M68" s="1"/>
      <c r="N68" s="7"/>
      <c r="O68" s="7"/>
      <c r="P68" s="109"/>
      <c r="Q68" s="109"/>
      <c r="R68" s="1"/>
      <c r="S68" s="1"/>
      <c r="T68" s="7"/>
      <c r="U68" s="7"/>
      <c r="V68" s="109"/>
      <c r="W68" s="109"/>
      <c r="X68" s="1"/>
      <c r="Y68" s="1"/>
      <c r="Z68" s="7"/>
      <c r="AA68" s="7"/>
      <c r="AB68" s="109"/>
      <c r="AC68" s="109"/>
      <c r="AD68" s="1"/>
      <c r="AE68" s="1"/>
      <c r="AF68" s="7"/>
      <c r="AG68" s="7"/>
      <c r="AH68" s="109"/>
      <c r="AI68" s="109"/>
      <c r="AJ68" s="1"/>
      <c r="AK68" s="1"/>
      <c r="AL68" s="7"/>
      <c r="AM68" s="7"/>
      <c r="AN68" s="109"/>
      <c r="AO68" s="109"/>
      <c r="AP68" s="1"/>
      <c r="AQ68" s="1"/>
      <c r="AR68" s="7"/>
      <c r="AS68" s="7"/>
      <c r="AT68" s="109"/>
      <c r="AU68" s="109"/>
      <c r="AV68" s="1"/>
      <c r="AW68" s="1"/>
      <c r="AX68" s="7"/>
      <c r="AY68" s="7"/>
      <c r="AZ68" s="109"/>
      <c r="BA68" s="109"/>
      <c r="BB68" s="1"/>
      <c r="BC68" s="1"/>
      <c r="BD68" s="7"/>
      <c r="BE68" s="7"/>
      <c r="BF68" s="109"/>
      <c r="BG68" s="109"/>
    </row>
    <row r="69" spans="1:59" ht="14.25" customHeight="1">
      <c r="A69" s="1"/>
      <c r="B69" s="7"/>
      <c r="C69" s="7"/>
      <c r="D69" s="109"/>
      <c r="E69" s="109"/>
      <c r="F69" s="1"/>
      <c r="G69" s="1"/>
      <c r="H69" s="7"/>
      <c r="I69" s="7"/>
      <c r="J69" s="109"/>
      <c r="K69" s="109"/>
      <c r="L69" s="1"/>
      <c r="M69" s="1"/>
      <c r="N69" s="7"/>
      <c r="O69" s="7"/>
      <c r="P69" s="109"/>
      <c r="Q69" s="109"/>
      <c r="R69" s="1"/>
      <c r="S69" s="1"/>
      <c r="T69" s="7"/>
      <c r="U69" s="7"/>
      <c r="V69" s="109"/>
      <c r="W69" s="109"/>
      <c r="X69" s="1"/>
      <c r="Y69" s="1"/>
      <c r="Z69" s="7"/>
      <c r="AA69" s="7"/>
      <c r="AB69" s="109"/>
      <c r="AC69" s="109"/>
      <c r="AD69" s="1"/>
      <c r="AE69" s="1"/>
      <c r="AF69" s="7"/>
      <c r="AG69" s="7"/>
      <c r="AH69" s="109"/>
      <c r="AI69" s="109"/>
      <c r="AJ69" s="1"/>
      <c r="AK69" s="1"/>
      <c r="AL69" s="7"/>
      <c r="AM69" s="7"/>
      <c r="AN69" s="109"/>
      <c r="AO69" s="109"/>
      <c r="AP69" s="1"/>
      <c r="AQ69" s="1"/>
      <c r="AR69" s="7"/>
      <c r="AS69" s="7"/>
      <c r="AT69" s="109"/>
      <c r="AU69" s="109"/>
      <c r="AV69" s="1"/>
      <c r="AW69" s="1"/>
      <c r="AX69" s="7"/>
      <c r="AY69" s="7"/>
      <c r="AZ69" s="109"/>
      <c r="BA69" s="109"/>
      <c r="BB69" s="1"/>
      <c r="BC69" s="1"/>
      <c r="BD69" s="7"/>
      <c r="BE69" s="7"/>
      <c r="BF69" s="109"/>
      <c r="BG69" s="109"/>
    </row>
    <row r="70" spans="1:59" ht="14.25" customHeight="1">
      <c r="A70" s="1"/>
      <c r="B70" s="7"/>
      <c r="C70" s="7"/>
      <c r="D70" s="109"/>
      <c r="E70" s="109"/>
      <c r="F70" s="1"/>
      <c r="G70" s="1"/>
      <c r="H70" s="7"/>
      <c r="I70" s="7"/>
      <c r="J70" s="109"/>
      <c r="K70" s="109"/>
      <c r="L70" s="1"/>
      <c r="M70" s="1"/>
      <c r="N70" s="7"/>
      <c r="O70" s="7"/>
      <c r="P70" s="109"/>
      <c r="Q70" s="109"/>
      <c r="R70" s="1"/>
      <c r="S70" s="1"/>
      <c r="T70" s="7"/>
      <c r="U70" s="7"/>
      <c r="V70" s="109"/>
      <c r="W70" s="109"/>
      <c r="X70" s="1"/>
      <c r="Y70" s="1"/>
      <c r="Z70" s="7"/>
      <c r="AA70" s="7"/>
      <c r="AB70" s="109"/>
      <c r="AC70" s="109"/>
      <c r="AD70" s="1"/>
      <c r="AE70" s="1"/>
      <c r="AF70" s="7"/>
      <c r="AG70" s="7"/>
      <c r="AH70" s="109"/>
      <c r="AI70" s="109"/>
      <c r="AJ70" s="1"/>
      <c r="AK70" s="1"/>
      <c r="AL70" s="7"/>
      <c r="AM70" s="7"/>
      <c r="AN70" s="109"/>
      <c r="AO70" s="109"/>
      <c r="AP70" s="1"/>
      <c r="AQ70" s="1"/>
      <c r="AR70" s="7"/>
      <c r="AS70" s="7"/>
      <c r="AT70" s="109"/>
      <c r="AU70" s="109"/>
      <c r="AV70" s="1"/>
      <c r="AW70" s="1"/>
      <c r="AX70" s="7"/>
      <c r="AY70" s="7"/>
      <c r="AZ70" s="109"/>
      <c r="BA70" s="109"/>
      <c r="BB70" s="1"/>
      <c r="BC70" s="1"/>
      <c r="BD70" s="7"/>
      <c r="BE70" s="7"/>
      <c r="BF70" s="109"/>
      <c r="BG70" s="109"/>
    </row>
    <row r="71" spans="1:59" ht="14.25" customHeight="1">
      <c r="A71" s="1"/>
      <c r="B71" s="7"/>
      <c r="C71" s="7"/>
      <c r="D71" s="109"/>
      <c r="E71" s="109"/>
      <c r="F71" s="1"/>
      <c r="G71" s="1"/>
      <c r="H71" s="7"/>
      <c r="I71" s="7"/>
      <c r="J71" s="109"/>
      <c r="K71" s="109"/>
      <c r="L71" s="1"/>
      <c r="M71" s="1"/>
      <c r="N71" s="7"/>
      <c r="O71" s="7"/>
      <c r="P71" s="109"/>
      <c r="Q71" s="109"/>
      <c r="R71" s="1"/>
      <c r="S71" s="1"/>
      <c r="T71" s="7"/>
      <c r="U71" s="7"/>
      <c r="V71" s="109"/>
      <c r="W71" s="109"/>
      <c r="X71" s="1"/>
      <c r="Y71" s="1"/>
      <c r="Z71" s="7"/>
      <c r="AA71" s="7"/>
      <c r="AB71" s="109"/>
      <c r="AC71" s="109"/>
      <c r="AD71" s="1"/>
      <c r="AE71" s="1"/>
      <c r="AF71" s="7"/>
      <c r="AG71" s="7"/>
      <c r="AH71" s="109"/>
      <c r="AI71" s="109"/>
      <c r="AJ71" s="1"/>
      <c r="AK71" s="1"/>
      <c r="AL71" s="7"/>
      <c r="AM71" s="7"/>
      <c r="AN71" s="109"/>
      <c r="AO71" s="109"/>
      <c r="AP71" s="1"/>
      <c r="AQ71" s="1"/>
      <c r="AR71" s="7"/>
      <c r="AS71" s="7"/>
      <c r="AT71" s="109"/>
      <c r="AU71" s="109"/>
      <c r="AV71" s="1"/>
      <c r="AW71" s="1"/>
      <c r="AX71" s="7"/>
      <c r="AY71" s="7"/>
      <c r="AZ71" s="109"/>
      <c r="BA71" s="109"/>
      <c r="BB71" s="1"/>
      <c r="BC71" s="1"/>
      <c r="BD71" s="7"/>
      <c r="BE71" s="7"/>
      <c r="BF71" s="109"/>
      <c r="BG71" s="109"/>
    </row>
    <row r="72" spans="1:59" ht="14.25" customHeight="1">
      <c r="A72" s="1"/>
      <c r="B72" s="7"/>
      <c r="C72" s="7"/>
      <c r="D72" s="109"/>
      <c r="E72" s="109"/>
      <c r="F72" s="1"/>
      <c r="G72" s="1"/>
      <c r="H72" s="7"/>
      <c r="I72" s="7"/>
      <c r="J72" s="109"/>
      <c r="K72" s="109"/>
      <c r="L72" s="1"/>
      <c r="M72" s="1"/>
      <c r="N72" s="7"/>
      <c r="O72" s="7"/>
      <c r="P72" s="109"/>
      <c r="Q72" s="109"/>
      <c r="R72" s="1"/>
      <c r="S72" s="1"/>
      <c r="T72" s="7"/>
      <c r="U72" s="7"/>
      <c r="V72" s="109"/>
      <c r="W72" s="109"/>
      <c r="X72" s="1"/>
      <c r="Y72" s="1"/>
      <c r="Z72" s="7"/>
      <c r="AA72" s="7"/>
      <c r="AB72" s="109"/>
      <c r="AC72" s="109"/>
      <c r="AD72" s="1"/>
      <c r="AE72" s="1"/>
      <c r="AF72" s="7"/>
      <c r="AG72" s="7"/>
      <c r="AH72" s="109"/>
      <c r="AI72" s="109"/>
      <c r="AJ72" s="1"/>
      <c r="AK72" s="1"/>
      <c r="AL72" s="7"/>
      <c r="AM72" s="7"/>
      <c r="AN72" s="109"/>
      <c r="AO72" s="109"/>
      <c r="AP72" s="1"/>
      <c r="AQ72" s="1"/>
      <c r="AR72" s="7"/>
      <c r="AS72" s="7"/>
      <c r="AT72" s="109"/>
      <c r="AU72" s="109"/>
      <c r="AV72" s="1"/>
      <c r="AW72" s="1"/>
      <c r="AX72" s="7"/>
      <c r="AY72" s="7"/>
      <c r="AZ72" s="109"/>
      <c r="BA72" s="109"/>
      <c r="BB72" s="1"/>
      <c r="BC72" s="1"/>
      <c r="BD72" s="7"/>
      <c r="BE72" s="7"/>
      <c r="BF72" s="109"/>
      <c r="BG72" s="109"/>
    </row>
    <row r="73" spans="1:59" ht="14.25" customHeight="1">
      <c r="A73" s="1"/>
      <c r="B73" s="7"/>
      <c r="C73" s="7"/>
      <c r="D73" s="109"/>
      <c r="E73" s="109"/>
      <c r="F73" s="1"/>
      <c r="G73" s="1"/>
      <c r="H73" s="7"/>
      <c r="I73" s="7"/>
      <c r="J73" s="109"/>
      <c r="K73" s="109"/>
      <c r="L73" s="1"/>
      <c r="M73" s="1"/>
      <c r="N73" s="7"/>
      <c r="O73" s="7"/>
      <c r="P73" s="109"/>
      <c r="Q73" s="109"/>
      <c r="R73" s="1"/>
      <c r="S73" s="1"/>
      <c r="T73" s="7"/>
      <c r="U73" s="7"/>
      <c r="V73" s="109"/>
      <c r="W73" s="109"/>
      <c r="X73" s="1"/>
      <c r="Y73" s="1"/>
      <c r="Z73" s="7"/>
      <c r="AA73" s="7"/>
      <c r="AB73" s="109"/>
      <c r="AC73" s="109"/>
      <c r="AD73" s="1"/>
      <c r="AE73" s="1"/>
      <c r="AF73" s="7"/>
      <c r="AG73" s="7"/>
      <c r="AH73" s="109"/>
      <c r="AI73" s="109"/>
      <c r="AJ73" s="1"/>
      <c r="AK73" s="1"/>
      <c r="AL73" s="7"/>
      <c r="AM73" s="7"/>
      <c r="AN73" s="109"/>
      <c r="AO73" s="109"/>
      <c r="AP73" s="1"/>
      <c r="AQ73" s="1"/>
      <c r="AR73" s="7"/>
      <c r="AS73" s="7"/>
      <c r="AT73" s="109"/>
      <c r="AU73" s="109"/>
      <c r="AV73" s="1"/>
      <c r="AW73" s="1"/>
      <c r="AX73" s="7"/>
      <c r="AY73" s="7"/>
      <c r="AZ73" s="109"/>
      <c r="BA73" s="109"/>
      <c r="BB73" s="1"/>
      <c r="BC73" s="1"/>
      <c r="BD73" s="7"/>
      <c r="BE73" s="7"/>
      <c r="BF73" s="109"/>
      <c r="BG73" s="109"/>
    </row>
    <row r="74" spans="1:59" ht="14.25" customHeight="1">
      <c r="A74" s="1"/>
      <c r="B74" s="7"/>
      <c r="C74" s="7"/>
      <c r="D74" s="109"/>
      <c r="E74" s="109"/>
      <c r="F74" s="1"/>
      <c r="G74" s="1"/>
      <c r="H74" s="7"/>
      <c r="I74" s="7"/>
      <c r="J74" s="109"/>
      <c r="K74" s="109"/>
      <c r="L74" s="1"/>
      <c r="M74" s="1"/>
      <c r="N74" s="7"/>
      <c r="O74" s="7"/>
      <c r="P74" s="109"/>
      <c r="Q74" s="109"/>
      <c r="R74" s="1"/>
      <c r="S74" s="1"/>
      <c r="T74" s="7"/>
      <c r="U74" s="7"/>
      <c r="V74" s="109"/>
      <c r="W74" s="109"/>
      <c r="X74" s="1"/>
      <c r="Y74" s="1"/>
      <c r="Z74" s="7"/>
      <c r="AA74" s="7"/>
      <c r="AB74" s="109"/>
      <c r="AC74" s="109"/>
      <c r="AD74" s="1"/>
      <c r="AE74" s="1"/>
      <c r="AF74" s="7"/>
      <c r="AG74" s="7"/>
      <c r="AH74" s="109"/>
      <c r="AI74" s="109"/>
      <c r="AJ74" s="1"/>
      <c r="AK74" s="1"/>
      <c r="AL74" s="7"/>
      <c r="AM74" s="7"/>
      <c r="AN74" s="109"/>
      <c r="AO74" s="109"/>
      <c r="AP74" s="1"/>
      <c r="AQ74" s="1"/>
      <c r="AR74" s="7"/>
      <c r="AS74" s="7"/>
      <c r="AT74" s="109"/>
      <c r="AU74" s="109"/>
      <c r="AV74" s="1"/>
      <c r="AW74" s="1"/>
      <c r="AX74" s="7"/>
      <c r="AY74" s="7"/>
      <c r="AZ74" s="109"/>
      <c r="BA74" s="109"/>
      <c r="BB74" s="1"/>
      <c r="BC74" s="1"/>
      <c r="BD74" s="7"/>
      <c r="BE74" s="7"/>
      <c r="BF74" s="109"/>
      <c r="BG74" s="109"/>
    </row>
    <row r="75" spans="1:59" ht="14.25" customHeight="1">
      <c r="A75" s="1"/>
      <c r="B75" s="7"/>
      <c r="C75" s="7"/>
      <c r="D75" s="109"/>
      <c r="E75" s="109"/>
      <c r="F75" s="1"/>
      <c r="G75" s="1"/>
      <c r="H75" s="7"/>
      <c r="I75" s="7"/>
      <c r="J75" s="109"/>
      <c r="K75" s="109"/>
      <c r="L75" s="1"/>
      <c r="M75" s="1"/>
      <c r="N75" s="7"/>
      <c r="O75" s="7"/>
      <c r="P75" s="109"/>
      <c r="Q75" s="109"/>
      <c r="R75" s="1"/>
      <c r="S75" s="1"/>
      <c r="T75" s="7"/>
      <c r="U75" s="7"/>
      <c r="V75" s="109"/>
      <c r="W75" s="109"/>
      <c r="X75" s="1"/>
      <c r="Y75" s="1"/>
      <c r="Z75" s="7"/>
      <c r="AA75" s="7"/>
      <c r="AB75" s="109"/>
      <c r="AC75" s="109"/>
      <c r="AD75" s="1"/>
      <c r="AE75" s="1"/>
      <c r="AF75" s="7"/>
      <c r="AG75" s="7"/>
      <c r="AH75" s="109"/>
      <c r="AI75" s="109"/>
      <c r="AJ75" s="1"/>
      <c r="AK75" s="1"/>
      <c r="AL75" s="7"/>
      <c r="AM75" s="7"/>
      <c r="AN75" s="109"/>
      <c r="AO75" s="109"/>
      <c r="AP75" s="1"/>
      <c r="AQ75" s="1"/>
      <c r="AR75" s="7"/>
      <c r="AS75" s="7"/>
      <c r="AT75" s="109"/>
      <c r="AU75" s="109"/>
      <c r="AV75" s="1"/>
      <c r="AW75" s="1"/>
      <c r="AX75" s="7"/>
      <c r="AY75" s="7"/>
      <c r="AZ75" s="109"/>
      <c r="BA75" s="109"/>
      <c r="BB75" s="1"/>
      <c r="BC75" s="1"/>
      <c r="BD75" s="7"/>
      <c r="BE75" s="7"/>
      <c r="BF75" s="109"/>
      <c r="BG75" s="109"/>
    </row>
    <row r="76" spans="1:59" ht="14.25" customHeight="1">
      <c r="A76" s="1"/>
      <c r="B76" s="7"/>
      <c r="C76" s="7"/>
      <c r="D76" s="109"/>
      <c r="E76" s="109"/>
      <c r="F76" s="1"/>
      <c r="G76" s="1"/>
      <c r="H76" s="7"/>
      <c r="I76" s="7"/>
      <c r="J76" s="109"/>
      <c r="K76" s="109"/>
      <c r="L76" s="1"/>
      <c r="M76" s="1"/>
      <c r="N76" s="7"/>
      <c r="O76" s="7"/>
      <c r="P76" s="109"/>
      <c r="Q76" s="109"/>
      <c r="R76" s="1"/>
      <c r="S76" s="1"/>
      <c r="T76" s="7"/>
      <c r="U76" s="7"/>
      <c r="V76" s="109"/>
      <c r="W76" s="109"/>
      <c r="X76" s="1"/>
      <c r="Y76" s="1"/>
      <c r="Z76" s="7"/>
      <c r="AA76" s="7"/>
      <c r="AB76" s="109"/>
      <c r="AC76" s="109"/>
      <c r="AD76" s="1"/>
      <c r="AE76" s="1"/>
      <c r="AF76" s="7"/>
      <c r="AG76" s="7"/>
      <c r="AH76" s="109"/>
      <c r="AI76" s="109"/>
      <c r="AJ76" s="1"/>
      <c r="AK76" s="1"/>
      <c r="AL76" s="7"/>
      <c r="AM76" s="7"/>
      <c r="AN76" s="109"/>
      <c r="AO76" s="109"/>
      <c r="AP76" s="1"/>
      <c r="AQ76" s="1"/>
      <c r="AR76" s="7"/>
      <c r="AS76" s="7"/>
      <c r="AT76" s="109"/>
      <c r="AU76" s="109"/>
      <c r="AV76" s="1"/>
      <c r="AW76" s="1"/>
      <c r="AX76" s="7"/>
      <c r="AY76" s="7"/>
      <c r="AZ76" s="109"/>
      <c r="BA76" s="109"/>
      <c r="BB76" s="1"/>
      <c r="BC76" s="1"/>
      <c r="BD76" s="7"/>
      <c r="BE76" s="7"/>
      <c r="BF76" s="109"/>
      <c r="BG76" s="109"/>
    </row>
    <row r="77" spans="1:59" ht="14.25" customHeight="1">
      <c r="A77" s="1"/>
      <c r="B77" s="7"/>
      <c r="C77" s="7"/>
      <c r="D77" s="109"/>
      <c r="E77" s="109"/>
      <c r="F77" s="1"/>
      <c r="G77" s="1"/>
      <c r="H77" s="7"/>
      <c r="I77" s="7"/>
      <c r="J77" s="109"/>
      <c r="K77" s="109"/>
      <c r="L77" s="1"/>
      <c r="M77" s="1"/>
      <c r="N77" s="7"/>
      <c r="O77" s="7"/>
      <c r="P77" s="109"/>
      <c r="Q77" s="109"/>
      <c r="R77" s="1"/>
      <c r="S77" s="1"/>
      <c r="T77" s="7"/>
      <c r="U77" s="7"/>
      <c r="V77" s="109"/>
      <c r="W77" s="109"/>
      <c r="X77" s="1"/>
      <c r="Y77" s="1"/>
      <c r="Z77" s="7"/>
      <c r="AA77" s="7"/>
      <c r="AB77" s="109"/>
      <c r="AC77" s="109"/>
      <c r="AD77" s="1"/>
      <c r="AE77" s="1"/>
      <c r="AF77" s="7"/>
      <c r="AG77" s="7"/>
      <c r="AH77" s="109"/>
      <c r="AI77" s="109"/>
      <c r="AJ77" s="1"/>
      <c r="AK77" s="1"/>
      <c r="AL77" s="7"/>
      <c r="AM77" s="7"/>
      <c r="AN77" s="109"/>
      <c r="AO77" s="109"/>
      <c r="AP77" s="1"/>
      <c r="AQ77" s="1"/>
      <c r="AR77" s="7"/>
      <c r="AS77" s="7"/>
      <c r="AT77" s="109"/>
      <c r="AU77" s="109"/>
      <c r="AV77" s="1"/>
      <c r="AW77" s="1"/>
      <c r="AX77" s="7"/>
      <c r="AY77" s="7"/>
      <c r="AZ77" s="109"/>
      <c r="BA77" s="109"/>
      <c r="BB77" s="1"/>
      <c r="BC77" s="1"/>
      <c r="BD77" s="7"/>
      <c r="BE77" s="7"/>
      <c r="BF77" s="109"/>
      <c r="BG77" s="109"/>
    </row>
    <row r="78" spans="1:59" ht="14.25" customHeight="1">
      <c r="A78" s="1"/>
      <c r="B78" s="7"/>
      <c r="C78" s="7"/>
      <c r="D78" s="109"/>
      <c r="E78" s="109"/>
      <c r="F78" s="1"/>
      <c r="G78" s="1"/>
      <c r="H78" s="7"/>
      <c r="I78" s="7"/>
      <c r="J78" s="109"/>
      <c r="K78" s="109"/>
      <c r="L78" s="1"/>
      <c r="M78" s="1"/>
      <c r="N78" s="7"/>
      <c r="O78" s="7"/>
      <c r="P78" s="109"/>
      <c r="Q78" s="109"/>
      <c r="R78" s="1"/>
      <c r="S78" s="1"/>
      <c r="T78" s="7"/>
      <c r="U78" s="7"/>
      <c r="V78" s="109"/>
      <c r="W78" s="109"/>
      <c r="X78" s="1"/>
      <c r="Y78" s="1"/>
      <c r="Z78" s="7"/>
      <c r="AA78" s="7"/>
      <c r="AB78" s="109"/>
      <c r="AC78" s="109"/>
      <c r="AD78" s="1"/>
      <c r="AE78" s="1"/>
      <c r="AF78" s="7"/>
      <c r="AG78" s="7"/>
      <c r="AH78" s="109"/>
      <c r="AI78" s="109"/>
      <c r="AJ78" s="1"/>
      <c r="AK78" s="1"/>
      <c r="AL78" s="7"/>
      <c r="AM78" s="7"/>
      <c r="AN78" s="109"/>
      <c r="AO78" s="109"/>
      <c r="AP78" s="1"/>
      <c r="AQ78" s="1"/>
      <c r="AR78" s="7"/>
      <c r="AS78" s="7"/>
      <c r="AT78" s="109"/>
      <c r="AU78" s="109"/>
      <c r="AV78" s="1"/>
      <c r="AW78" s="1"/>
      <c r="AX78" s="7"/>
      <c r="AY78" s="7"/>
      <c r="AZ78" s="109"/>
      <c r="BA78" s="109"/>
      <c r="BB78" s="1"/>
      <c r="BC78" s="1"/>
      <c r="BD78" s="7"/>
      <c r="BE78" s="7"/>
      <c r="BF78" s="109"/>
      <c r="BG78" s="109"/>
    </row>
    <row r="79" spans="1:59" ht="14.25" customHeight="1">
      <c r="A79" s="1"/>
      <c r="B79" s="7"/>
      <c r="C79" s="7"/>
      <c r="D79" s="109"/>
      <c r="E79" s="109"/>
      <c r="F79" s="1"/>
      <c r="G79" s="1"/>
      <c r="H79" s="7"/>
      <c r="I79" s="7"/>
      <c r="J79" s="109"/>
      <c r="K79" s="109"/>
      <c r="L79" s="1"/>
      <c r="M79" s="1"/>
      <c r="N79" s="7"/>
      <c r="O79" s="7"/>
      <c r="P79" s="109"/>
      <c r="Q79" s="109"/>
      <c r="R79" s="1"/>
      <c r="S79" s="1"/>
      <c r="T79" s="7"/>
      <c r="U79" s="7"/>
      <c r="V79" s="109"/>
      <c r="W79" s="109"/>
      <c r="X79" s="1"/>
      <c r="Y79" s="1"/>
      <c r="Z79" s="7"/>
      <c r="AA79" s="7"/>
      <c r="AB79" s="109"/>
      <c r="AC79" s="109"/>
      <c r="AD79" s="1"/>
      <c r="AE79" s="1"/>
      <c r="AF79" s="7"/>
      <c r="AG79" s="7"/>
      <c r="AH79" s="109"/>
      <c r="AI79" s="109"/>
      <c r="AJ79" s="1"/>
      <c r="AK79" s="1"/>
      <c r="AL79" s="7"/>
      <c r="AM79" s="7"/>
      <c r="AN79" s="109"/>
      <c r="AO79" s="109"/>
      <c r="AP79" s="1"/>
      <c r="AQ79" s="1"/>
      <c r="AR79" s="7"/>
      <c r="AS79" s="7"/>
      <c r="AT79" s="109"/>
      <c r="AU79" s="109"/>
      <c r="AV79" s="1"/>
      <c r="AW79" s="1"/>
      <c r="AX79" s="7"/>
      <c r="AY79" s="7"/>
      <c r="AZ79" s="109"/>
      <c r="BA79" s="109"/>
      <c r="BB79" s="1"/>
      <c r="BC79" s="1"/>
      <c r="BD79" s="7"/>
      <c r="BE79" s="7"/>
      <c r="BF79" s="109"/>
      <c r="BG79" s="109"/>
    </row>
    <row r="80" spans="1:59" ht="14.25" customHeight="1">
      <c r="A80" s="1"/>
      <c r="B80" s="7"/>
      <c r="C80" s="7"/>
      <c r="D80" s="109"/>
      <c r="E80" s="109"/>
      <c r="F80" s="1"/>
      <c r="G80" s="1"/>
      <c r="H80" s="7"/>
      <c r="I80" s="7"/>
      <c r="J80" s="109"/>
      <c r="K80" s="109"/>
      <c r="L80" s="1"/>
      <c r="M80" s="1"/>
      <c r="N80" s="7"/>
      <c r="O80" s="7"/>
      <c r="P80" s="109"/>
      <c r="Q80" s="109"/>
      <c r="R80" s="1"/>
      <c r="S80" s="1"/>
      <c r="T80" s="7"/>
      <c r="U80" s="7"/>
      <c r="V80" s="109"/>
      <c r="W80" s="109"/>
      <c r="X80" s="1"/>
      <c r="Y80" s="1"/>
      <c r="Z80" s="7"/>
      <c r="AA80" s="7"/>
      <c r="AB80" s="109"/>
      <c r="AC80" s="109"/>
      <c r="AD80" s="1"/>
      <c r="AE80" s="1"/>
      <c r="AF80" s="7"/>
      <c r="AG80" s="7"/>
      <c r="AH80" s="109"/>
      <c r="AI80" s="109"/>
      <c r="AJ80" s="1"/>
      <c r="AK80" s="1"/>
      <c r="AL80" s="7"/>
      <c r="AM80" s="7"/>
      <c r="AN80" s="109"/>
      <c r="AO80" s="109"/>
      <c r="AP80" s="1"/>
      <c r="AQ80" s="1"/>
      <c r="AR80" s="7"/>
      <c r="AS80" s="7"/>
      <c r="AT80" s="109"/>
      <c r="AU80" s="109"/>
      <c r="AV80" s="1"/>
      <c r="AW80" s="1"/>
      <c r="AX80" s="7"/>
      <c r="AY80" s="7"/>
      <c r="AZ80" s="109"/>
      <c r="BA80" s="109"/>
      <c r="BB80" s="1"/>
      <c r="BC80" s="1"/>
      <c r="BD80" s="7"/>
      <c r="BE80" s="7"/>
      <c r="BF80" s="109"/>
      <c r="BG80" s="109"/>
    </row>
    <row r="81" spans="1:59" ht="14.25" customHeight="1">
      <c r="A81" s="1"/>
      <c r="B81" s="7"/>
      <c r="C81" s="7"/>
      <c r="D81" s="109"/>
      <c r="E81" s="109"/>
      <c r="F81" s="1"/>
      <c r="G81" s="1"/>
      <c r="H81" s="7"/>
      <c r="I81" s="7"/>
      <c r="J81" s="109"/>
      <c r="K81" s="109"/>
      <c r="L81" s="1"/>
      <c r="M81" s="1"/>
      <c r="N81" s="7"/>
      <c r="O81" s="7"/>
      <c r="P81" s="109"/>
      <c r="Q81" s="109"/>
      <c r="R81" s="1"/>
      <c r="S81" s="1"/>
      <c r="T81" s="7"/>
      <c r="U81" s="7"/>
      <c r="V81" s="109"/>
      <c r="W81" s="109"/>
      <c r="X81" s="1"/>
      <c r="Y81" s="1"/>
      <c r="Z81" s="7"/>
      <c r="AA81" s="7"/>
      <c r="AB81" s="109"/>
      <c r="AC81" s="109"/>
      <c r="AD81" s="1"/>
      <c r="AE81" s="1"/>
      <c r="AF81" s="7"/>
      <c r="AG81" s="7"/>
      <c r="AH81" s="109"/>
      <c r="AI81" s="109"/>
      <c r="AJ81" s="1"/>
      <c r="AK81" s="1"/>
      <c r="AL81" s="7"/>
      <c r="AM81" s="7"/>
      <c r="AN81" s="109"/>
      <c r="AO81" s="109"/>
      <c r="AP81" s="1"/>
      <c r="AQ81" s="1"/>
      <c r="AR81" s="7"/>
      <c r="AS81" s="7"/>
      <c r="AT81" s="109"/>
      <c r="AU81" s="109"/>
      <c r="AV81" s="1"/>
      <c r="AW81" s="1"/>
      <c r="AX81" s="7"/>
      <c r="AY81" s="7"/>
      <c r="AZ81" s="109"/>
      <c r="BA81" s="109"/>
      <c r="BB81" s="1"/>
      <c r="BC81" s="1"/>
      <c r="BD81" s="7"/>
      <c r="BE81" s="7"/>
      <c r="BF81" s="109"/>
      <c r="BG81" s="109"/>
    </row>
    <row r="82" spans="1:59" ht="14.25" customHeight="1">
      <c r="A82" s="1"/>
      <c r="B82" s="7"/>
      <c r="C82" s="7"/>
      <c r="D82" s="109"/>
      <c r="E82" s="109"/>
      <c r="F82" s="1"/>
      <c r="G82" s="1"/>
      <c r="H82" s="7"/>
      <c r="I82" s="7"/>
      <c r="J82" s="109"/>
      <c r="K82" s="109"/>
      <c r="L82" s="1"/>
      <c r="M82" s="1"/>
      <c r="N82" s="7"/>
      <c r="O82" s="7"/>
      <c r="P82" s="109"/>
      <c r="Q82" s="109"/>
      <c r="R82" s="1"/>
      <c r="S82" s="1"/>
      <c r="T82" s="7"/>
      <c r="U82" s="7"/>
      <c r="V82" s="109"/>
      <c r="W82" s="109"/>
      <c r="X82" s="1"/>
      <c r="Y82" s="1"/>
      <c r="Z82" s="7"/>
      <c r="AA82" s="7"/>
      <c r="AB82" s="109"/>
      <c r="AC82" s="109"/>
      <c r="AD82" s="1"/>
      <c r="AE82" s="1"/>
      <c r="AF82" s="7"/>
      <c r="AG82" s="7"/>
      <c r="AH82" s="109"/>
      <c r="AI82" s="109"/>
      <c r="AJ82" s="1"/>
      <c r="AK82" s="1"/>
      <c r="AL82" s="7"/>
      <c r="AM82" s="7"/>
      <c r="AN82" s="109"/>
      <c r="AO82" s="109"/>
      <c r="AP82" s="1"/>
      <c r="AQ82" s="1"/>
      <c r="AR82" s="7"/>
      <c r="AS82" s="7"/>
      <c r="AT82" s="109"/>
      <c r="AU82" s="109"/>
      <c r="AV82" s="1"/>
      <c r="AW82" s="1"/>
      <c r="AX82" s="7"/>
      <c r="AY82" s="7"/>
      <c r="AZ82" s="109"/>
      <c r="BA82" s="109"/>
      <c r="BB82" s="1"/>
      <c r="BC82" s="1"/>
      <c r="BD82" s="7"/>
      <c r="BE82" s="7"/>
      <c r="BF82" s="109"/>
      <c r="BG82" s="109"/>
    </row>
    <row r="83" spans="1:59" ht="14.25" customHeight="1">
      <c r="A83" s="1"/>
      <c r="B83" s="7"/>
      <c r="C83" s="7"/>
      <c r="D83" s="109"/>
      <c r="E83" s="109"/>
      <c r="F83" s="1"/>
      <c r="G83" s="1"/>
      <c r="H83" s="7"/>
      <c r="I83" s="7"/>
      <c r="J83" s="109"/>
      <c r="K83" s="109"/>
      <c r="L83" s="1"/>
      <c r="M83" s="1"/>
      <c r="N83" s="7"/>
      <c r="O83" s="7"/>
      <c r="P83" s="109"/>
      <c r="Q83" s="109"/>
      <c r="R83" s="1"/>
      <c r="S83" s="1"/>
      <c r="T83" s="7"/>
      <c r="U83" s="7"/>
      <c r="V83" s="109"/>
      <c r="W83" s="109"/>
      <c r="X83" s="1"/>
      <c r="Y83" s="1"/>
      <c r="Z83" s="7"/>
      <c r="AA83" s="7"/>
      <c r="AB83" s="109"/>
      <c r="AC83" s="109"/>
      <c r="AD83" s="1"/>
      <c r="AE83" s="1"/>
      <c r="AF83" s="7"/>
      <c r="AG83" s="7"/>
      <c r="AH83" s="109"/>
      <c r="AI83" s="109"/>
      <c r="AJ83" s="1"/>
      <c r="AK83" s="1"/>
      <c r="AL83" s="7"/>
      <c r="AM83" s="7"/>
      <c r="AN83" s="109"/>
      <c r="AO83" s="109"/>
      <c r="AP83" s="1"/>
      <c r="AQ83" s="1"/>
      <c r="AR83" s="7"/>
      <c r="AS83" s="7"/>
      <c r="AT83" s="109"/>
      <c r="AU83" s="109"/>
      <c r="AV83" s="1"/>
      <c r="AW83" s="1"/>
      <c r="AX83" s="7"/>
      <c r="AY83" s="7"/>
      <c r="AZ83" s="109"/>
      <c r="BA83" s="109"/>
      <c r="BB83" s="1"/>
      <c r="BC83" s="1"/>
      <c r="BD83" s="7"/>
      <c r="BE83" s="7"/>
      <c r="BF83" s="109"/>
      <c r="BG83" s="109"/>
    </row>
    <row r="84" spans="1:59" ht="14.25" customHeight="1">
      <c r="A84" s="1"/>
      <c r="B84" s="7"/>
      <c r="C84" s="7"/>
      <c r="D84" s="109"/>
      <c r="E84" s="109"/>
      <c r="F84" s="1"/>
      <c r="G84" s="1"/>
      <c r="H84" s="7"/>
      <c r="I84" s="7"/>
      <c r="J84" s="109"/>
      <c r="K84" s="109"/>
      <c r="L84" s="1"/>
      <c r="M84" s="1"/>
      <c r="N84" s="7"/>
      <c r="O84" s="7"/>
      <c r="P84" s="109"/>
      <c r="Q84" s="109"/>
      <c r="R84" s="1"/>
      <c r="S84" s="1"/>
      <c r="T84" s="7"/>
      <c r="U84" s="7"/>
      <c r="V84" s="109"/>
      <c r="W84" s="109"/>
      <c r="X84" s="1"/>
      <c r="Y84" s="1"/>
      <c r="Z84" s="7"/>
      <c r="AA84" s="7"/>
      <c r="AB84" s="109"/>
      <c r="AC84" s="109"/>
      <c r="AD84" s="1"/>
      <c r="AE84" s="1"/>
      <c r="AF84" s="7"/>
      <c r="AG84" s="7"/>
      <c r="AH84" s="109"/>
      <c r="AI84" s="109"/>
      <c r="AJ84" s="1"/>
      <c r="AK84" s="1"/>
      <c r="AL84" s="7"/>
      <c r="AM84" s="7"/>
      <c r="AN84" s="109"/>
      <c r="AO84" s="109"/>
      <c r="AP84" s="1"/>
      <c r="AQ84" s="1"/>
      <c r="AR84" s="7"/>
      <c r="AS84" s="7"/>
      <c r="AT84" s="109"/>
      <c r="AU84" s="109"/>
      <c r="AV84" s="1"/>
      <c r="AW84" s="1"/>
      <c r="AX84" s="7"/>
      <c r="AY84" s="7"/>
      <c r="AZ84" s="109"/>
      <c r="BA84" s="109"/>
      <c r="BB84" s="1"/>
      <c r="BC84" s="1"/>
      <c r="BD84" s="7"/>
      <c r="BE84" s="7"/>
      <c r="BF84" s="109"/>
      <c r="BG84" s="109"/>
    </row>
    <row r="85" spans="1:59" ht="14.25" customHeight="1">
      <c r="A85" s="1"/>
      <c r="B85" s="7"/>
      <c r="C85" s="7"/>
      <c r="D85" s="109"/>
      <c r="E85" s="109"/>
      <c r="F85" s="1"/>
      <c r="G85" s="1"/>
      <c r="H85" s="7"/>
      <c r="I85" s="7"/>
      <c r="J85" s="109"/>
      <c r="K85" s="109"/>
      <c r="L85" s="1"/>
      <c r="M85" s="1"/>
      <c r="N85" s="7"/>
      <c r="O85" s="7"/>
      <c r="P85" s="109"/>
      <c r="Q85" s="109"/>
      <c r="R85" s="1"/>
      <c r="S85" s="1"/>
      <c r="T85" s="7"/>
      <c r="U85" s="7"/>
      <c r="V85" s="109"/>
      <c r="W85" s="109"/>
      <c r="X85" s="1"/>
      <c r="Y85" s="1"/>
      <c r="Z85" s="7"/>
      <c r="AA85" s="7"/>
      <c r="AB85" s="109"/>
      <c r="AC85" s="109"/>
      <c r="AD85" s="1"/>
      <c r="AE85" s="1"/>
      <c r="AF85" s="7"/>
      <c r="AG85" s="7"/>
      <c r="AH85" s="109"/>
      <c r="AI85" s="109"/>
      <c r="AJ85" s="1"/>
      <c r="AK85" s="1"/>
      <c r="AL85" s="7"/>
      <c r="AM85" s="7"/>
      <c r="AN85" s="109"/>
      <c r="AO85" s="109"/>
      <c r="AP85" s="1"/>
      <c r="AQ85" s="1"/>
      <c r="AR85" s="7"/>
      <c r="AS85" s="7"/>
      <c r="AT85" s="109"/>
      <c r="AU85" s="109"/>
      <c r="AV85" s="1"/>
      <c r="AW85" s="1"/>
      <c r="AX85" s="7"/>
      <c r="AY85" s="7"/>
      <c r="AZ85" s="109"/>
      <c r="BA85" s="109"/>
      <c r="BB85" s="1"/>
      <c r="BC85" s="1"/>
      <c r="BD85" s="7"/>
      <c r="BE85" s="7"/>
      <c r="BF85" s="109"/>
      <c r="BG85" s="109"/>
    </row>
    <row r="86" spans="1:59" ht="14.25" customHeight="1">
      <c r="A86" s="1"/>
      <c r="B86" s="7"/>
      <c r="C86" s="7"/>
      <c r="D86" s="109"/>
      <c r="E86" s="109"/>
      <c r="F86" s="1"/>
      <c r="G86" s="1"/>
      <c r="H86" s="7"/>
      <c r="I86" s="7"/>
      <c r="J86" s="109"/>
      <c r="K86" s="109"/>
      <c r="L86" s="1"/>
      <c r="M86" s="1"/>
      <c r="N86" s="7"/>
      <c r="O86" s="7"/>
      <c r="P86" s="109"/>
      <c r="Q86" s="109"/>
      <c r="R86" s="1"/>
      <c r="S86" s="1"/>
      <c r="T86" s="7"/>
      <c r="U86" s="7"/>
      <c r="V86" s="109"/>
      <c r="W86" s="109"/>
      <c r="X86" s="1"/>
      <c r="Y86" s="1"/>
      <c r="Z86" s="7"/>
      <c r="AA86" s="7"/>
      <c r="AB86" s="109"/>
      <c r="AC86" s="109"/>
      <c r="AD86" s="1"/>
      <c r="AE86" s="1"/>
      <c r="AF86" s="7"/>
      <c r="AG86" s="7"/>
      <c r="AH86" s="109"/>
      <c r="AI86" s="109"/>
      <c r="AJ86" s="1"/>
      <c r="AK86" s="1"/>
      <c r="AL86" s="7"/>
      <c r="AM86" s="7"/>
      <c r="AN86" s="109"/>
      <c r="AO86" s="109"/>
      <c r="AP86" s="1"/>
      <c r="AQ86" s="1"/>
      <c r="AR86" s="7"/>
      <c r="AS86" s="7"/>
      <c r="AT86" s="109"/>
      <c r="AU86" s="109"/>
      <c r="AV86" s="1"/>
      <c r="AW86" s="1"/>
      <c r="AX86" s="7"/>
      <c r="AY86" s="7"/>
      <c r="AZ86" s="109"/>
      <c r="BA86" s="109"/>
      <c r="BB86" s="1"/>
      <c r="BC86" s="1"/>
      <c r="BD86" s="7"/>
      <c r="BE86" s="7"/>
      <c r="BF86" s="109"/>
      <c r="BG86" s="109"/>
    </row>
    <row r="87" spans="1:59" ht="14.25" customHeight="1">
      <c r="A87" s="1"/>
      <c r="B87" s="7"/>
      <c r="C87" s="7"/>
      <c r="D87" s="109"/>
      <c r="E87" s="109"/>
      <c r="F87" s="1"/>
      <c r="G87" s="1"/>
      <c r="H87" s="7"/>
      <c r="I87" s="7"/>
      <c r="J87" s="109"/>
      <c r="K87" s="109"/>
      <c r="L87" s="1"/>
      <c r="M87" s="1"/>
      <c r="N87" s="7"/>
      <c r="O87" s="7"/>
      <c r="P87" s="109"/>
      <c r="Q87" s="109"/>
      <c r="R87" s="1"/>
      <c r="S87" s="1"/>
      <c r="T87" s="7"/>
      <c r="U87" s="7"/>
      <c r="V87" s="109"/>
      <c r="W87" s="109"/>
      <c r="X87" s="1"/>
      <c r="Y87" s="1"/>
      <c r="Z87" s="7"/>
      <c r="AA87" s="7"/>
      <c r="AB87" s="109"/>
      <c r="AC87" s="109"/>
      <c r="AD87" s="1"/>
      <c r="AE87" s="1"/>
      <c r="AF87" s="7"/>
      <c r="AG87" s="7"/>
      <c r="AH87" s="109"/>
      <c r="AI87" s="109"/>
      <c r="AJ87" s="1"/>
      <c r="AK87" s="1"/>
      <c r="AL87" s="7"/>
      <c r="AM87" s="7"/>
      <c r="AN87" s="109"/>
      <c r="AO87" s="109"/>
      <c r="AP87" s="1"/>
      <c r="AQ87" s="1"/>
      <c r="AR87" s="7"/>
      <c r="AS87" s="7"/>
      <c r="AT87" s="109"/>
      <c r="AU87" s="109"/>
      <c r="AV87" s="1"/>
      <c r="AW87" s="1"/>
      <c r="AX87" s="7"/>
      <c r="AY87" s="7"/>
      <c r="AZ87" s="109"/>
      <c r="BA87" s="109"/>
      <c r="BB87" s="1"/>
      <c r="BC87" s="1"/>
      <c r="BD87" s="7"/>
      <c r="BE87" s="7"/>
      <c r="BF87" s="109"/>
      <c r="BG87" s="109"/>
    </row>
    <row r="88" spans="1:59" ht="14.25" customHeight="1">
      <c r="A88" s="1"/>
      <c r="B88" s="7"/>
      <c r="C88" s="7"/>
      <c r="D88" s="109"/>
      <c r="E88" s="109"/>
      <c r="F88" s="1"/>
      <c r="G88" s="1"/>
      <c r="H88" s="7"/>
      <c r="I88" s="7"/>
      <c r="J88" s="109"/>
      <c r="K88" s="109"/>
      <c r="L88" s="1"/>
      <c r="M88" s="1"/>
      <c r="N88" s="7"/>
      <c r="O88" s="7"/>
      <c r="P88" s="109"/>
      <c r="Q88" s="109"/>
      <c r="R88" s="1"/>
      <c r="S88" s="1"/>
      <c r="T88" s="7"/>
      <c r="U88" s="7"/>
      <c r="V88" s="109"/>
      <c r="W88" s="109"/>
      <c r="X88" s="1"/>
      <c r="Y88" s="1"/>
      <c r="Z88" s="7"/>
      <c r="AA88" s="7"/>
      <c r="AB88" s="109"/>
      <c r="AC88" s="109"/>
      <c r="AD88" s="1"/>
      <c r="AE88" s="1"/>
      <c r="AF88" s="7"/>
      <c r="AG88" s="7"/>
      <c r="AH88" s="109"/>
      <c r="AI88" s="109"/>
      <c r="AJ88" s="1"/>
      <c r="AK88" s="1"/>
      <c r="AL88" s="7"/>
      <c r="AM88" s="7"/>
      <c r="AN88" s="109"/>
      <c r="AO88" s="109"/>
      <c r="AP88" s="1"/>
      <c r="AQ88" s="1"/>
      <c r="AR88" s="7"/>
      <c r="AS88" s="7"/>
      <c r="AT88" s="109"/>
      <c r="AU88" s="109"/>
      <c r="AV88" s="1"/>
      <c r="AW88" s="1"/>
      <c r="AX88" s="7"/>
      <c r="AY88" s="7"/>
      <c r="AZ88" s="109"/>
      <c r="BA88" s="109"/>
      <c r="BB88" s="1"/>
      <c r="BC88" s="1"/>
      <c r="BD88" s="7"/>
      <c r="BE88" s="7"/>
      <c r="BF88" s="109"/>
      <c r="BG88" s="109"/>
    </row>
    <row r="89" spans="1:59" ht="14.25" customHeight="1">
      <c r="A89" s="1"/>
      <c r="B89" s="7"/>
      <c r="C89" s="7"/>
      <c r="D89" s="109"/>
      <c r="E89" s="109"/>
      <c r="F89" s="1"/>
      <c r="G89" s="1"/>
      <c r="H89" s="7"/>
      <c r="I89" s="7"/>
      <c r="J89" s="109"/>
      <c r="K89" s="109"/>
      <c r="L89" s="1"/>
      <c r="M89" s="1"/>
      <c r="N89" s="7"/>
      <c r="O89" s="7"/>
      <c r="P89" s="109"/>
      <c r="Q89" s="109"/>
      <c r="R89" s="1"/>
      <c r="S89" s="1"/>
      <c r="T89" s="7"/>
      <c r="U89" s="7"/>
      <c r="V89" s="109"/>
      <c r="W89" s="109"/>
      <c r="X89" s="1"/>
      <c r="Y89" s="1"/>
      <c r="Z89" s="7"/>
      <c r="AA89" s="7"/>
      <c r="AB89" s="109"/>
      <c r="AC89" s="109"/>
      <c r="AD89" s="1"/>
      <c r="AE89" s="1"/>
      <c r="AF89" s="7"/>
      <c r="AG89" s="7"/>
      <c r="AH89" s="109"/>
      <c r="AI89" s="109"/>
      <c r="AJ89" s="1"/>
      <c r="AK89" s="1"/>
      <c r="AL89" s="7"/>
      <c r="AM89" s="7"/>
      <c r="AN89" s="109"/>
      <c r="AO89" s="109"/>
      <c r="AP89" s="1"/>
      <c r="AQ89" s="1"/>
      <c r="AR89" s="7"/>
      <c r="AS89" s="7"/>
      <c r="AT89" s="109"/>
      <c r="AU89" s="109"/>
      <c r="AV89" s="1"/>
      <c r="AW89" s="1"/>
      <c r="AX89" s="7"/>
      <c r="AY89" s="7"/>
      <c r="AZ89" s="109"/>
      <c r="BA89" s="109"/>
      <c r="BB89" s="1"/>
      <c r="BC89" s="1"/>
      <c r="BD89" s="7"/>
      <c r="BE89" s="7"/>
      <c r="BF89" s="109"/>
      <c r="BG89" s="109"/>
    </row>
    <row r="90" spans="1:59" ht="14.25" customHeight="1">
      <c r="A90" s="1"/>
      <c r="B90" s="7"/>
      <c r="C90" s="7"/>
      <c r="D90" s="109"/>
      <c r="E90" s="109"/>
      <c r="F90" s="1"/>
      <c r="G90" s="1"/>
      <c r="H90" s="7"/>
      <c r="I90" s="7"/>
      <c r="J90" s="109"/>
      <c r="K90" s="109"/>
      <c r="L90" s="1"/>
      <c r="M90" s="1"/>
      <c r="N90" s="7"/>
      <c r="O90" s="7"/>
      <c r="P90" s="109"/>
      <c r="Q90" s="109"/>
      <c r="R90" s="1"/>
      <c r="S90" s="1"/>
      <c r="T90" s="7"/>
      <c r="U90" s="7"/>
      <c r="V90" s="109"/>
      <c r="W90" s="109"/>
      <c r="X90" s="1"/>
      <c r="Y90" s="1"/>
      <c r="Z90" s="7"/>
      <c r="AA90" s="7"/>
      <c r="AB90" s="109"/>
      <c r="AC90" s="109"/>
      <c r="AD90" s="1"/>
      <c r="AE90" s="1"/>
      <c r="AF90" s="7"/>
      <c r="AG90" s="7"/>
      <c r="AH90" s="109"/>
      <c r="AI90" s="109"/>
      <c r="AJ90" s="1"/>
      <c r="AK90" s="1"/>
      <c r="AL90" s="7"/>
      <c r="AM90" s="7"/>
      <c r="AN90" s="109"/>
      <c r="AO90" s="109"/>
      <c r="AP90" s="1"/>
      <c r="AQ90" s="1"/>
      <c r="AR90" s="7"/>
      <c r="AS90" s="7"/>
      <c r="AT90" s="109"/>
      <c r="AU90" s="109"/>
      <c r="AV90" s="1"/>
      <c r="AW90" s="1"/>
      <c r="AX90" s="7"/>
      <c r="AY90" s="7"/>
      <c r="AZ90" s="109"/>
      <c r="BA90" s="109"/>
      <c r="BB90" s="1"/>
      <c r="BC90" s="1"/>
      <c r="BD90" s="7"/>
      <c r="BE90" s="7"/>
      <c r="BF90" s="109"/>
      <c r="BG90" s="109"/>
    </row>
    <row r="91" spans="1:59" ht="14.25" customHeight="1">
      <c r="A91" s="1"/>
      <c r="B91" s="7"/>
      <c r="C91" s="7"/>
      <c r="D91" s="109"/>
      <c r="E91" s="109"/>
      <c r="F91" s="1"/>
      <c r="G91" s="1"/>
      <c r="H91" s="7"/>
      <c r="I91" s="7"/>
      <c r="J91" s="109"/>
      <c r="K91" s="109"/>
      <c r="L91" s="1"/>
      <c r="M91" s="1"/>
      <c r="N91" s="7"/>
      <c r="O91" s="7"/>
      <c r="P91" s="109"/>
      <c r="Q91" s="109"/>
      <c r="R91" s="1"/>
      <c r="S91" s="1"/>
      <c r="T91" s="7"/>
      <c r="U91" s="7"/>
      <c r="V91" s="109"/>
      <c r="W91" s="109"/>
      <c r="X91" s="1"/>
      <c r="Y91" s="1"/>
      <c r="Z91" s="7"/>
      <c r="AA91" s="7"/>
      <c r="AB91" s="109"/>
      <c r="AC91" s="109"/>
      <c r="AD91" s="1"/>
      <c r="AE91" s="1"/>
      <c r="AF91" s="7"/>
      <c r="AG91" s="7"/>
      <c r="AH91" s="109"/>
      <c r="AI91" s="109"/>
      <c r="AJ91" s="1"/>
      <c r="AK91" s="1"/>
      <c r="AL91" s="7"/>
      <c r="AM91" s="7"/>
      <c r="AN91" s="109"/>
      <c r="AO91" s="109"/>
      <c r="AP91" s="1"/>
      <c r="AQ91" s="1"/>
      <c r="AR91" s="7"/>
      <c r="AS91" s="7"/>
      <c r="AT91" s="109"/>
      <c r="AU91" s="109"/>
      <c r="AV91" s="1"/>
      <c r="AW91" s="1"/>
      <c r="AX91" s="7"/>
      <c r="AY91" s="7"/>
      <c r="AZ91" s="109"/>
      <c r="BA91" s="109"/>
      <c r="BB91" s="1"/>
      <c r="BC91" s="1"/>
      <c r="BD91" s="7"/>
      <c r="BE91" s="7"/>
      <c r="BF91" s="109"/>
      <c r="BG91" s="109"/>
    </row>
    <row r="92" spans="1:59" ht="14.25" customHeight="1">
      <c r="A92" s="1"/>
      <c r="B92" s="7"/>
      <c r="C92" s="7"/>
      <c r="D92" s="109"/>
      <c r="E92" s="109"/>
      <c r="F92" s="1"/>
      <c r="G92" s="1"/>
      <c r="H92" s="7"/>
      <c r="I92" s="7"/>
      <c r="J92" s="109"/>
      <c r="K92" s="109"/>
      <c r="L92" s="1"/>
      <c r="M92" s="1"/>
      <c r="N92" s="7"/>
      <c r="O92" s="7"/>
      <c r="P92" s="109"/>
      <c r="Q92" s="109"/>
      <c r="R92" s="1"/>
      <c r="S92" s="1"/>
      <c r="T92" s="7"/>
      <c r="U92" s="7"/>
      <c r="V92" s="109"/>
      <c r="W92" s="109"/>
      <c r="X92" s="1"/>
      <c r="Y92" s="1"/>
      <c r="Z92" s="7"/>
      <c r="AA92" s="7"/>
      <c r="AB92" s="109"/>
      <c r="AC92" s="109"/>
      <c r="AD92" s="1"/>
      <c r="AE92" s="1"/>
      <c r="AF92" s="7"/>
      <c r="AG92" s="7"/>
      <c r="AH92" s="109"/>
      <c r="AI92" s="109"/>
      <c r="AJ92" s="1"/>
      <c r="AK92" s="1"/>
      <c r="AL92" s="7"/>
      <c r="AM92" s="7"/>
      <c r="AN92" s="109"/>
      <c r="AO92" s="109"/>
      <c r="AP92" s="1"/>
      <c r="AQ92" s="1"/>
      <c r="AR92" s="7"/>
      <c r="AS92" s="7"/>
      <c r="AT92" s="109"/>
      <c r="AU92" s="109"/>
      <c r="AV92" s="1"/>
      <c r="AW92" s="1"/>
      <c r="AX92" s="7"/>
      <c r="AY92" s="7"/>
      <c r="AZ92" s="109"/>
      <c r="BA92" s="109"/>
      <c r="BB92" s="1"/>
      <c r="BC92" s="1"/>
      <c r="BD92" s="7"/>
      <c r="BE92" s="7"/>
      <c r="BF92" s="109"/>
      <c r="BG92" s="109"/>
    </row>
    <row r="93" spans="1:59" ht="14.25" customHeight="1">
      <c r="A93" s="1"/>
      <c r="B93" s="7"/>
      <c r="C93" s="7"/>
      <c r="D93" s="109"/>
      <c r="E93" s="109"/>
      <c r="F93" s="1"/>
      <c r="G93" s="1"/>
      <c r="H93" s="7"/>
      <c r="I93" s="7"/>
      <c r="J93" s="109"/>
      <c r="K93" s="109"/>
      <c r="L93" s="1"/>
      <c r="M93" s="1"/>
      <c r="N93" s="7"/>
      <c r="O93" s="7"/>
      <c r="P93" s="109"/>
      <c r="Q93" s="109"/>
      <c r="R93" s="1"/>
      <c r="S93" s="1"/>
      <c r="T93" s="7"/>
      <c r="U93" s="7"/>
      <c r="V93" s="109"/>
      <c r="W93" s="109"/>
      <c r="X93" s="1"/>
      <c r="Y93" s="1"/>
      <c r="Z93" s="7"/>
      <c r="AA93" s="7"/>
      <c r="AB93" s="109"/>
      <c r="AC93" s="109"/>
      <c r="AD93" s="1"/>
      <c r="AE93" s="1"/>
      <c r="AF93" s="7"/>
      <c r="AG93" s="7"/>
      <c r="AH93" s="109"/>
      <c r="AI93" s="109"/>
      <c r="AJ93" s="1"/>
      <c r="AK93" s="1"/>
      <c r="AL93" s="7"/>
      <c r="AM93" s="7"/>
      <c r="AN93" s="109"/>
      <c r="AO93" s="109"/>
      <c r="AP93" s="1"/>
      <c r="AQ93" s="1"/>
      <c r="AR93" s="7"/>
      <c r="AS93" s="7"/>
      <c r="AT93" s="109"/>
      <c r="AU93" s="109"/>
      <c r="AV93" s="1"/>
      <c r="AW93" s="1"/>
      <c r="AX93" s="7"/>
      <c r="AY93" s="7"/>
      <c r="AZ93" s="109"/>
      <c r="BA93" s="109"/>
      <c r="BB93" s="1"/>
      <c r="BC93" s="1"/>
      <c r="BD93" s="7"/>
      <c r="BE93" s="7"/>
      <c r="BF93" s="109"/>
      <c r="BG93" s="109"/>
    </row>
    <row r="94" spans="1:59" ht="14.25" customHeight="1">
      <c r="A94" s="1"/>
      <c r="B94" s="7"/>
      <c r="C94" s="7"/>
      <c r="D94" s="109"/>
      <c r="E94" s="109"/>
      <c r="F94" s="1"/>
      <c r="G94" s="1"/>
      <c r="H94" s="7"/>
      <c r="I94" s="7"/>
      <c r="J94" s="109"/>
      <c r="K94" s="109"/>
      <c r="L94" s="1"/>
      <c r="M94" s="1"/>
      <c r="N94" s="7"/>
      <c r="O94" s="7"/>
      <c r="P94" s="109"/>
      <c r="Q94" s="109"/>
      <c r="R94" s="1"/>
      <c r="S94" s="1"/>
      <c r="T94" s="7"/>
      <c r="U94" s="7"/>
      <c r="V94" s="109"/>
      <c r="W94" s="109"/>
      <c r="X94" s="1"/>
      <c r="Y94" s="1"/>
      <c r="Z94" s="7"/>
      <c r="AA94" s="7"/>
      <c r="AB94" s="109"/>
      <c r="AC94" s="109"/>
      <c r="AD94" s="1"/>
      <c r="AE94" s="1"/>
      <c r="AF94" s="7"/>
      <c r="AG94" s="7"/>
      <c r="AH94" s="109"/>
      <c r="AI94" s="109"/>
      <c r="AJ94" s="1"/>
      <c r="AK94" s="1"/>
      <c r="AL94" s="7"/>
      <c r="AM94" s="7"/>
      <c r="AN94" s="109"/>
      <c r="AO94" s="109"/>
      <c r="AP94" s="1"/>
      <c r="AQ94" s="1"/>
      <c r="AR94" s="7"/>
      <c r="AS94" s="7"/>
      <c r="AT94" s="109"/>
      <c r="AU94" s="109"/>
      <c r="AV94" s="1"/>
      <c r="AW94" s="1"/>
      <c r="AX94" s="7"/>
      <c r="AY94" s="7"/>
      <c r="AZ94" s="109"/>
      <c r="BA94" s="109"/>
      <c r="BB94" s="1"/>
      <c r="BC94" s="1"/>
      <c r="BD94" s="7"/>
      <c r="BE94" s="7"/>
      <c r="BF94" s="109"/>
      <c r="BG94" s="109"/>
    </row>
    <row r="95" spans="1:59" ht="14.25" customHeight="1">
      <c r="A95" s="1"/>
      <c r="B95" s="7"/>
      <c r="C95" s="7"/>
      <c r="D95" s="109"/>
      <c r="E95" s="109"/>
      <c r="F95" s="1"/>
      <c r="G95" s="1"/>
      <c r="H95" s="7"/>
      <c r="I95" s="7"/>
      <c r="J95" s="109"/>
      <c r="K95" s="109"/>
      <c r="L95" s="1"/>
      <c r="M95" s="1"/>
      <c r="N95" s="7"/>
      <c r="O95" s="7"/>
      <c r="P95" s="109"/>
      <c r="Q95" s="109"/>
      <c r="R95" s="1"/>
      <c r="S95" s="1"/>
      <c r="T95" s="7"/>
      <c r="U95" s="7"/>
      <c r="V95" s="109"/>
      <c r="W95" s="109"/>
      <c r="X95" s="1"/>
      <c r="Y95" s="1"/>
      <c r="Z95" s="7"/>
      <c r="AA95" s="7"/>
      <c r="AB95" s="109"/>
      <c r="AC95" s="109"/>
      <c r="AD95" s="1"/>
      <c r="AE95" s="1"/>
      <c r="AF95" s="7"/>
      <c r="AG95" s="7"/>
      <c r="AH95" s="109"/>
      <c r="AI95" s="109"/>
      <c r="AJ95" s="1"/>
      <c r="AK95" s="1"/>
      <c r="AL95" s="7"/>
      <c r="AM95" s="7"/>
      <c r="AN95" s="109"/>
      <c r="AO95" s="109"/>
      <c r="AP95" s="1"/>
      <c r="AQ95" s="1"/>
      <c r="AR95" s="7"/>
      <c r="AS95" s="7"/>
      <c r="AT95" s="109"/>
      <c r="AU95" s="109"/>
      <c r="AV95" s="1"/>
      <c r="AW95" s="1"/>
      <c r="AX95" s="7"/>
      <c r="AY95" s="7"/>
      <c r="AZ95" s="109"/>
      <c r="BA95" s="109"/>
      <c r="BB95" s="1"/>
      <c r="BC95" s="1"/>
      <c r="BD95" s="7"/>
      <c r="BE95" s="7"/>
      <c r="BF95" s="109"/>
      <c r="BG95" s="109"/>
    </row>
    <row r="96" spans="1:59" ht="14.25" customHeight="1">
      <c r="A96" s="1"/>
      <c r="B96" s="7"/>
      <c r="C96" s="7"/>
      <c r="D96" s="109"/>
      <c r="E96" s="109"/>
      <c r="F96" s="1"/>
      <c r="G96" s="1"/>
      <c r="H96" s="7"/>
      <c r="I96" s="7"/>
      <c r="J96" s="109"/>
      <c r="K96" s="109"/>
      <c r="L96" s="1"/>
      <c r="M96" s="1"/>
      <c r="N96" s="7"/>
      <c r="O96" s="7"/>
      <c r="P96" s="109"/>
      <c r="Q96" s="109"/>
      <c r="R96" s="1"/>
      <c r="S96" s="1"/>
      <c r="T96" s="7"/>
      <c r="U96" s="7"/>
      <c r="V96" s="109"/>
      <c r="W96" s="109"/>
      <c r="X96" s="1"/>
      <c r="Y96" s="1"/>
      <c r="Z96" s="7"/>
      <c r="AA96" s="7"/>
      <c r="AB96" s="109"/>
      <c r="AC96" s="109"/>
      <c r="AD96" s="1"/>
      <c r="AE96" s="1"/>
      <c r="AF96" s="7"/>
      <c r="AG96" s="7"/>
      <c r="AH96" s="109"/>
      <c r="AI96" s="109"/>
      <c r="AJ96" s="1"/>
      <c r="AK96" s="1"/>
      <c r="AL96" s="7"/>
      <c r="AM96" s="7"/>
      <c r="AN96" s="109"/>
      <c r="AO96" s="109"/>
      <c r="AP96" s="1"/>
      <c r="AQ96" s="1"/>
      <c r="AR96" s="7"/>
      <c r="AS96" s="7"/>
      <c r="AT96" s="109"/>
      <c r="AU96" s="109"/>
      <c r="AV96" s="1"/>
      <c r="AW96" s="1"/>
      <c r="AX96" s="7"/>
      <c r="AY96" s="7"/>
      <c r="AZ96" s="109"/>
      <c r="BA96" s="109"/>
      <c r="BB96" s="1"/>
      <c r="BC96" s="1"/>
      <c r="BD96" s="7"/>
      <c r="BE96" s="7"/>
      <c r="BF96" s="109"/>
      <c r="BG96" s="109"/>
    </row>
    <row r="97" spans="1:59" ht="14.25" customHeight="1">
      <c r="A97" s="1"/>
      <c r="B97" s="7"/>
      <c r="C97" s="7"/>
      <c r="D97" s="109"/>
      <c r="E97" s="109"/>
      <c r="F97" s="1"/>
      <c r="G97" s="1"/>
      <c r="H97" s="7"/>
      <c r="I97" s="7"/>
      <c r="J97" s="109"/>
      <c r="K97" s="109"/>
      <c r="L97" s="1"/>
      <c r="M97" s="1"/>
      <c r="N97" s="7"/>
      <c r="O97" s="7"/>
      <c r="P97" s="109"/>
      <c r="Q97" s="109"/>
      <c r="R97" s="1"/>
      <c r="S97" s="1"/>
      <c r="T97" s="7"/>
      <c r="U97" s="7"/>
      <c r="V97" s="109"/>
      <c r="W97" s="109"/>
      <c r="X97" s="1"/>
      <c r="Y97" s="1"/>
      <c r="Z97" s="7"/>
      <c r="AA97" s="7"/>
      <c r="AB97" s="109"/>
      <c r="AC97" s="109"/>
      <c r="AD97" s="1"/>
      <c r="AE97" s="1"/>
      <c r="AF97" s="7"/>
      <c r="AG97" s="7"/>
      <c r="AH97" s="109"/>
      <c r="AI97" s="109"/>
      <c r="AJ97" s="1"/>
      <c r="AK97" s="1"/>
      <c r="AL97" s="7"/>
      <c r="AM97" s="7"/>
      <c r="AN97" s="109"/>
      <c r="AO97" s="109"/>
      <c r="AP97" s="1"/>
      <c r="AQ97" s="1"/>
      <c r="AR97" s="7"/>
      <c r="AS97" s="7"/>
      <c r="AT97" s="109"/>
      <c r="AU97" s="109"/>
      <c r="AV97" s="1"/>
      <c r="AW97" s="1"/>
      <c r="AX97" s="7"/>
      <c r="AY97" s="7"/>
      <c r="AZ97" s="109"/>
      <c r="BA97" s="109"/>
      <c r="BB97" s="1"/>
      <c r="BC97" s="1"/>
      <c r="BD97" s="7"/>
      <c r="BE97" s="7"/>
      <c r="BF97" s="109"/>
      <c r="BG97" s="109"/>
    </row>
    <row r="98" spans="1:59" ht="14.25" customHeight="1">
      <c r="A98" s="1"/>
      <c r="B98" s="7"/>
      <c r="C98" s="7"/>
      <c r="D98" s="109"/>
      <c r="E98" s="109"/>
      <c r="F98" s="1"/>
      <c r="G98" s="1"/>
      <c r="H98" s="7"/>
      <c r="I98" s="7"/>
      <c r="J98" s="109"/>
      <c r="K98" s="109"/>
      <c r="L98" s="1"/>
      <c r="M98" s="1"/>
      <c r="N98" s="7"/>
      <c r="O98" s="7"/>
      <c r="P98" s="109"/>
      <c r="Q98" s="109"/>
      <c r="R98" s="1"/>
      <c r="S98" s="1"/>
      <c r="T98" s="7"/>
      <c r="U98" s="7"/>
      <c r="V98" s="109"/>
      <c r="W98" s="109"/>
      <c r="X98" s="1"/>
      <c r="Y98" s="1"/>
      <c r="Z98" s="7"/>
      <c r="AA98" s="7"/>
      <c r="AB98" s="109"/>
      <c r="AC98" s="109"/>
      <c r="AD98" s="1"/>
      <c r="AE98" s="1"/>
      <c r="AF98" s="7"/>
      <c r="AG98" s="7"/>
      <c r="AH98" s="109"/>
      <c r="AI98" s="109"/>
      <c r="AJ98" s="1"/>
      <c r="AK98" s="1"/>
      <c r="AL98" s="7"/>
      <c r="AM98" s="7"/>
      <c r="AN98" s="109"/>
      <c r="AO98" s="109"/>
      <c r="AP98" s="1"/>
      <c r="AQ98" s="1"/>
      <c r="AR98" s="7"/>
      <c r="AS98" s="7"/>
      <c r="AT98" s="109"/>
      <c r="AU98" s="109"/>
      <c r="AV98" s="1"/>
      <c r="AW98" s="1"/>
      <c r="AX98" s="7"/>
      <c r="AY98" s="7"/>
      <c r="AZ98" s="109"/>
      <c r="BA98" s="109"/>
      <c r="BB98" s="1"/>
      <c r="BC98" s="1"/>
      <c r="BD98" s="7"/>
      <c r="BE98" s="7"/>
      <c r="BF98" s="109"/>
      <c r="BG98" s="109"/>
    </row>
    <row r="99" spans="1:59" ht="14.25" customHeight="1">
      <c r="A99" s="1"/>
      <c r="B99" s="7"/>
      <c r="C99" s="7"/>
      <c r="D99" s="109"/>
      <c r="E99" s="109"/>
      <c r="F99" s="1"/>
      <c r="G99" s="1"/>
      <c r="H99" s="7"/>
      <c r="I99" s="7"/>
      <c r="J99" s="109"/>
      <c r="K99" s="109"/>
      <c r="L99" s="1"/>
      <c r="M99" s="1"/>
      <c r="N99" s="7"/>
      <c r="O99" s="7"/>
      <c r="P99" s="109"/>
      <c r="Q99" s="109"/>
      <c r="R99" s="1"/>
      <c r="S99" s="1"/>
      <c r="T99" s="7"/>
      <c r="U99" s="7"/>
      <c r="V99" s="109"/>
      <c r="W99" s="109"/>
      <c r="X99" s="1"/>
      <c r="Y99" s="1"/>
      <c r="Z99" s="7"/>
      <c r="AA99" s="7"/>
      <c r="AB99" s="109"/>
      <c r="AC99" s="109"/>
      <c r="AD99" s="1"/>
      <c r="AE99" s="1"/>
      <c r="AF99" s="7"/>
      <c r="AG99" s="7"/>
      <c r="AH99" s="109"/>
      <c r="AI99" s="109"/>
      <c r="AJ99" s="1"/>
      <c r="AK99" s="1"/>
      <c r="AL99" s="7"/>
      <c r="AM99" s="7"/>
      <c r="AN99" s="109"/>
      <c r="AO99" s="109"/>
      <c r="AP99" s="1"/>
      <c r="AQ99" s="1"/>
      <c r="AR99" s="7"/>
      <c r="AS99" s="7"/>
      <c r="AT99" s="109"/>
      <c r="AU99" s="109"/>
      <c r="AV99" s="1"/>
      <c r="AW99" s="1"/>
      <c r="AX99" s="7"/>
      <c r="AY99" s="7"/>
      <c r="AZ99" s="109"/>
      <c r="BA99" s="109"/>
      <c r="BB99" s="1"/>
      <c r="BC99" s="1"/>
      <c r="BD99" s="7"/>
      <c r="BE99" s="7"/>
      <c r="BF99" s="109"/>
      <c r="BG99" s="109"/>
    </row>
    <row r="100" spans="1:59" ht="14.25" customHeight="1">
      <c r="A100" s="1"/>
      <c r="B100" s="7"/>
      <c r="C100" s="7"/>
      <c r="D100" s="109"/>
      <c r="E100" s="109"/>
      <c r="F100" s="1"/>
      <c r="G100" s="1"/>
      <c r="H100" s="7"/>
      <c r="I100" s="7"/>
      <c r="J100" s="109"/>
      <c r="K100" s="109"/>
      <c r="L100" s="1"/>
      <c r="M100" s="1"/>
      <c r="N100" s="7"/>
      <c r="O100" s="7"/>
      <c r="P100" s="109"/>
      <c r="Q100" s="109"/>
      <c r="R100" s="1"/>
      <c r="S100" s="1"/>
      <c r="T100" s="7"/>
      <c r="U100" s="7"/>
      <c r="V100" s="109"/>
      <c r="W100" s="109"/>
      <c r="X100" s="1"/>
      <c r="Y100" s="1"/>
      <c r="Z100" s="7"/>
      <c r="AA100" s="7"/>
      <c r="AB100" s="109"/>
      <c r="AC100" s="109"/>
      <c r="AD100" s="1"/>
      <c r="AE100" s="1"/>
      <c r="AF100" s="7"/>
      <c r="AG100" s="7"/>
      <c r="AH100" s="109"/>
      <c r="AI100" s="109"/>
      <c r="AJ100" s="1"/>
      <c r="AK100" s="1"/>
      <c r="AL100" s="7"/>
      <c r="AM100" s="7"/>
      <c r="AN100" s="109"/>
      <c r="AO100" s="109"/>
      <c r="AP100" s="1"/>
      <c r="AQ100" s="1"/>
      <c r="AR100" s="7"/>
      <c r="AS100" s="7"/>
      <c r="AT100" s="109"/>
      <c r="AU100" s="109"/>
      <c r="AV100" s="1"/>
      <c r="AW100" s="1"/>
      <c r="AX100" s="7"/>
      <c r="AY100" s="7"/>
      <c r="AZ100" s="109"/>
      <c r="BA100" s="109"/>
      <c r="BB100" s="1"/>
      <c r="BC100" s="1"/>
      <c r="BD100" s="7"/>
      <c r="BE100" s="7"/>
      <c r="BF100" s="109"/>
      <c r="BG100" s="109"/>
    </row>
    <row r="101" spans="1:59" ht="14.25" customHeight="1">
      <c r="A101" s="1"/>
      <c r="B101" s="7"/>
      <c r="C101" s="7"/>
      <c r="D101" s="109"/>
      <c r="E101" s="109"/>
      <c r="F101" s="1"/>
      <c r="G101" s="1"/>
      <c r="H101" s="7"/>
      <c r="I101" s="7"/>
      <c r="J101" s="109"/>
      <c r="K101" s="109"/>
      <c r="L101" s="1"/>
      <c r="M101" s="1"/>
      <c r="N101" s="7"/>
      <c r="O101" s="7"/>
      <c r="P101" s="109"/>
      <c r="Q101" s="109"/>
      <c r="R101" s="1"/>
      <c r="S101" s="1"/>
      <c r="T101" s="7"/>
      <c r="U101" s="7"/>
      <c r="V101" s="109"/>
      <c r="W101" s="109"/>
      <c r="X101" s="1"/>
      <c r="Y101" s="1"/>
      <c r="Z101" s="7"/>
      <c r="AA101" s="7"/>
      <c r="AB101" s="109"/>
      <c r="AC101" s="109"/>
      <c r="AD101" s="1"/>
      <c r="AE101" s="1"/>
      <c r="AF101" s="7"/>
      <c r="AG101" s="7"/>
      <c r="AH101" s="109"/>
      <c r="AI101" s="109"/>
      <c r="AJ101" s="1"/>
      <c r="AK101" s="1"/>
      <c r="AL101" s="7"/>
      <c r="AM101" s="7"/>
      <c r="AN101" s="109"/>
      <c r="AO101" s="109"/>
      <c r="AP101" s="1"/>
      <c r="AQ101" s="1"/>
      <c r="AR101" s="7"/>
      <c r="AS101" s="7"/>
      <c r="AT101" s="109"/>
      <c r="AU101" s="109"/>
      <c r="AV101" s="1"/>
      <c r="AW101" s="1"/>
      <c r="AX101" s="7"/>
      <c r="AY101" s="7"/>
      <c r="AZ101" s="109"/>
      <c r="BA101" s="109"/>
      <c r="BB101" s="1"/>
      <c r="BC101" s="1"/>
      <c r="BD101" s="7"/>
      <c r="BE101" s="7"/>
      <c r="BF101" s="109"/>
      <c r="BG101" s="109"/>
    </row>
    <row r="102" spans="1:59" ht="14.25" customHeight="1">
      <c r="A102" s="1"/>
      <c r="B102" s="7"/>
      <c r="C102" s="7"/>
      <c r="D102" s="109"/>
      <c r="E102" s="109"/>
      <c r="F102" s="1"/>
      <c r="G102" s="1"/>
      <c r="H102" s="7"/>
      <c r="I102" s="7"/>
      <c r="J102" s="109"/>
      <c r="K102" s="109"/>
      <c r="L102" s="1"/>
      <c r="M102" s="1"/>
      <c r="N102" s="7"/>
      <c r="O102" s="7"/>
      <c r="P102" s="109"/>
      <c r="Q102" s="109"/>
      <c r="R102" s="1"/>
      <c r="S102" s="1"/>
      <c r="T102" s="7"/>
      <c r="U102" s="7"/>
      <c r="V102" s="109"/>
      <c r="W102" s="109"/>
      <c r="X102" s="1"/>
      <c r="Y102" s="1"/>
      <c r="Z102" s="7"/>
      <c r="AA102" s="7"/>
      <c r="AB102" s="109"/>
      <c r="AC102" s="109"/>
      <c r="AD102" s="1"/>
      <c r="AE102" s="1"/>
      <c r="AF102" s="7"/>
      <c r="AG102" s="7"/>
      <c r="AH102" s="109"/>
      <c r="AI102" s="109"/>
      <c r="AJ102" s="1"/>
      <c r="AK102" s="1"/>
      <c r="AL102" s="7"/>
      <c r="AM102" s="7"/>
      <c r="AN102" s="109"/>
      <c r="AO102" s="109"/>
      <c r="AP102" s="1"/>
      <c r="AQ102" s="1"/>
      <c r="AR102" s="7"/>
      <c r="AS102" s="7"/>
      <c r="AT102" s="109"/>
      <c r="AU102" s="109"/>
      <c r="AV102" s="1"/>
      <c r="AW102" s="1"/>
      <c r="AX102" s="7"/>
      <c r="AY102" s="7"/>
      <c r="AZ102" s="109"/>
      <c r="BA102" s="109"/>
      <c r="BB102" s="1"/>
      <c r="BC102" s="1"/>
      <c r="BD102" s="7"/>
      <c r="BE102" s="7"/>
      <c r="BF102" s="109"/>
      <c r="BG102" s="109"/>
    </row>
    <row r="103" spans="1:59" ht="14.25" customHeight="1">
      <c r="A103" s="1"/>
      <c r="B103" s="7"/>
      <c r="C103" s="7"/>
      <c r="D103" s="109"/>
      <c r="E103" s="109"/>
      <c r="F103" s="1"/>
      <c r="G103" s="1"/>
      <c r="H103" s="7"/>
      <c r="I103" s="7"/>
      <c r="J103" s="109"/>
      <c r="K103" s="109"/>
      <c r="L103" s="1"/>
      <c r="M103" s="1"/>
      <c r="N103" s="7"/>
      <c r="O103" s="7"/>
      <c r="P103" s="109"/>
      <c r="Q103" s="109"/>
      <c r="R103" s="1"/>
      <c r="S103" s="1"/>
      <c r="T103" s="7"/>
      <c r="U103" s="7"/>
      <c r="V103" s="109"/>
      <c r="W103" s="109"/>
      <c r="X103" s="1"/>
      <c r="Y103" s="1"/>
      <c r="Z103" s="7"/>
      <c r="AA103" s="7"/>
      <c r="AB103" s="109"/>
      <c r="AC103" s="109"/>
      <c r="AD103" s="1"/>
      <c r="AE103" s="1"/>
      <c r="AF103" s="7"/>
      <c r="AG103" s="7"/>
      <c r="AH103" s="109"/>
      <c r="AI103" s="109"/>
      <c r="AJ103" s="1"/>
      <c r="AK103" s="1"/>
      <c r="AL103" s="7"/>
      <c r="AM103" s="7"/>
      <c r="AN103" s="109"/>
      <c r="AO103" s="109"/>
      <c r="AP103" s="1"/>
      <c r="AQ103" s="1"/>
      <c r="AR103" s="7"/>
      <c r="AS103" s="7"/>
      <c r="AT103" s="109"/>
      <c r="AU103" s="109"/>
      <c r="AV103" s="1"/>
      <c r="AW103" s="1"/>
      <c r="AX103" s="7"/>
      <c r="AY103" s="7"/>
      <c r="AZ103" s="109"/>
      <c r="BA103" s="109"/>
      <c r="BB103" s="1"/>
      <c r="BC103" s="1"/>
      <c r="BD103" s="7"/>
      <c r="BE103" s="7"/>
      <c r="BF103" s="109"/>
      <c r="BG103" s="109"/>
    </row>
    <row r="104" spans="1:59" ht="14.25" customHeight="1">
      <c r="A104" s="1"/>
      <c r="B104" s="7"/>
      <c r="C104" s="7"/>
      <c r="D104" s="109"/>
      <c r="E104" s="109"/>
      <c r="F104" s="1"/>
      <c r="G104" s="1"/>
      <c r="H104" s="7"/>
      <c r="I104" s="7"/>
      <c r="J104" s="109"/>
      <c r="K104" s="109"/>
      <c r="L104" s="1"/>
      <c r="M104" s="1"/>
      <c r="N104" s="7"/>
      <c r="O104" s="7"/>
      <c r="P104" s="109"/>
      <c r="Q104" s="109"/>
      <c r="R104" s="1"/>
      <c r="S104" s="1"/>
      <c r="T104" s="7"/>
      <c r="U104" s="7"/>
      <c r="V104" s="109"/>
      <c r="W104" s="109"/>
      <c r="X104" s="1"/>
      <c r="Y104" s="1"/>
      <c r="Z104" s="7"/>
      <c r="AA104" s="7"/>
      <c r="AB104" s="109"/>
      <c r="AC104" s="109"/>
      <c r="AD104" s="1"/>
      <c r="AE104" s="1"/>
      <c r="AF104" s="7"/>
      <c r="AG104" s="7"/>
      <c r="AH104" s="109"/>
      <c r="AI104" s="109"/>
      <c r="AJ104" s="1"/>
      <c r="AK104" s="1"/>
      <c r="AL104" s="7"/>
      <c r="AM104" s="7"/>
      <c r="AN104" s="109"/>
      <c r="AO104" s="109"/>
      <c r="AP104" s="1"/>
      <c r="AQ104" s="1"/>
      <c r="AR104" s="7"/>
      <c r="AS104" s="7"/>
      <c r="AT104" s="109"/>
      <c r="AU104" s="109"/>
      <c r="AV104" s="1"/>
      <c r="AW104" s="1"/>
      <c r="AX104" s="7"/>
      <c r="AY104" s="7"/>
      <c r="AZ104" s="109"/>
      <c r="BA104" s="109"/>
      <c r="BB104" s="1"/>
      <c r="BC104" s="1"/>
      <c r="BD104" s="7"/>
      <c r="BE104" s="7"/>
      <c r="BF104" s="109"/>
      <c r="BG104" s="109"/>
    </row>
    <row r="105" spans="1:59" ht="14.25" customHeight="1">
      <c r="A105" s="1"/>
      <c r="B105" s="7"/>
      <c r="C105" s="7"/>
      <c r="D105" s="109"/>
      <c r="E105" s="109"/>
      <c r="F105" s="1"/>
      <c r="G105" s="1"/>
      <c r="H105" s="7"/>
      <c r="I105" s="7"/>
      <c r="J105" s="109"/>
      <c r="K105" s="109"/>
      <c r="L105" s="1"/>
      <c r="M105" s="1"/>
      <c r="N105" s="7"/>
      <c r="O105" s="7"/>
      <c r="P105" s="109"/>
      <c r="Q105" s="109"/>
      <c r="R105" s="1"/>
      <c r="S105" s="1"/>
      <c r="T105" s="7"/>
      <c r="U105" s="7"/>
      <c r="V105" s="109"/>
      <c r="W105" s="109"/>
      <c r="X105" s="1"/>
      <c r="Y105" s="1"/>
      <c r="Z105" s="7"/>
      <c r="AA105" s="7"/>
      <c r="AB105" s="109"/>
      <c r="AC105" s="109"/>
      <c r="AD105" s="1"/>
      <c r="AE105" s="1"/>
      <c r="AF105" s="7"/>
      <c r="AG105" s="7"/>
      <c r="AH105" s="109"/>
      <c r="AI105" s="109"/>
      <c r="AJ105" s="1"/>
      <c r="AK105" s="1"/>
      <c r="AL105" s="7"/>
      <c r="AM105" s="7"/>
      <c r="AN105" s="109"/>
      <c r="AO105" s="109"/>
      <c r="AP105" s="1"/>
      <c r="AQ105" s="1"/>
      <c r="AR105" s="7"/>
      <c r="AS105" s="7"/>
      <c r="AT105" s="109"/>
      <c r="AU105" s="109"/>
      <c r="AV105" s="1"/>
      <c r="AW105" s="1"/>
      <c r="AX105" s="7"/>
      <c r="AY105" s="7"/>
      <c r="AZ105" s="109"/>
      <c r="BA105" s="109"/>
      <c r="BB105" s="1"/>
      <c r="BC105" s="1"/>
      <c r="BD105" s="7"/>
      <c r="BE105" s="7"/>
      <c r="BF105" s="109"/>
      <c r="BG105" s="109"/>
    </row>
    <row r="106" spans="1:59" ht="14.25" customHeight="1">
      <c r="A106" s="1"/>
      <c r="B106" s="7"/>
      <c r="C106" s="7"/>
      <c r="D106" s="109"/>
      <c r="E106" s="109"/>
      <c r="F106" s="1"/>
      <c r="G106" s="1"/>
      <c r="H106" s="7"/>
      <c r="I106" s="7"/>
      <c r="J106" s="109"/>
      <c r="K106" s="109"/>
      <c r="L106" s="1"/>
      <c r="M106" s="1"/>
      <c r="N106" s="7"/>
      <c r="O106" s="7"/>
      <c r="P106" s="109"/>
      <c r="Q106" s="109"/>
      <c r="R106" s="1"/>
      <c r="S106" s="1"/>
      <c r="T106" s="7"/>
      <c r="U106" s="7"/>
      <c r="V106" s="109"/>
      <c r="W106" s="109"/>
      <c r="X106" s="1"/>
      <c r="Y106" s="1"/>
      <c r="Z106" s="7"/>
      <c r="AA106" s="7"/>
      <c r="AB106" s="109"/>
      <c r="AC106" s="109"/>
      <c r="AD106" s="1"/>
      <c r="AE106" s="1"/>
      <c r="AF106" s="7"/>
      <c r="AG106" s="7"/>
      <c r="AH106" s="109"/>
      <c r="AI106" s="109"/>
      <c r="AJ106" s="1"/>
      <c r="AK106" s="1"/>
      <c r="AL106" s="7"/>
      <c r="AM106" s="7"/>
      <c r="AN106" s="109"/>
      <c r="AO106" s="109"/>
      <c r="AP106" s="1"/>
      <c r="AQ106" s="1"/>
      <c r="AR106" s="7"/>
      <c r="AS106" s="7"/>
      <c r="AT106" s="109"/>
      <c r="AU106" s="109"/>
      <c r="AV106" s="1"/>
      <c r="AW106" s="1"/>
      <c r="AX106" s="7"/>
      <c r="AY106" s="7"/>
      <c r="AZ106" s="109"/>
      <c r="BA106" s="109"/>
      <c r="BB106" s="1"/>
      <c r="BC106" s="1"/>
      <c r="BD106" s="7"/>
      <c r="BE106" s="7"/>
      <c r="BF106" s="109"/>
      <c r="BG106" s="109"/>
    </row>
    <row r="107" spans="1:59" ht="14.25" customHeight="1">
      <c r="A107" s="1"/>
      <c r="B107" s="7"/>
      <c r="C107" s="7"/>
      <c r="D107" s="109"/>
      <c r="E107" s="109"/>
      <c r="F107" s="1"/>
      <c r="G107" s="1"/>
      <c r="H107" s="7"/>
      <c r="I107" s="7"/>
      <c r="J107" s="109"/>
      <c r="K107" s="109"/>
      <c r="L107" s="1"/>
      <c r="M107" s="1"/>
      <c r="N107" s="7"/>
      <c r="O107" s="7"/>
      <c r="P107" s="109"/>
      <c r="Q107" s="109"/>
      <c r="R107" s="1"/>
      <c r="S107" s="1"/>
      <c r="T107" s="7"/>
      <c r="U107" s="7"/>
      <c r="V107" s="109"/>
      <c r="W107" s="109"/>
      <c r="X107" s="1"/>
      <c r="Y107" s="1"/>
      <c r="Z107" s="7"/>
      <c r="AA107" s="7"/>
      <c r="AB107" s="109"/>
      <c r="AC107" s="109"/>
      <c r="AD107" s="1"/>
      <c r="AE107" s="1"/>
      <c r="AF107" s="7"/>
      <c r="AG107" s="7"/>
      <c r="AH107" s="109"/>
      <c r="AI107" s="109"/>
      <c r="AJ107" s="1"/>
      <c r="AK107" s="1"/>
      <c r="AL107" s="7"/>
      <c r="AM107" s="7"/>
      <c r="AN107" s="109"/>
      <c r="AO107" s="109"/>
      <c r="AP107" s="1"/>
      <c r="AQ107" s="1"/>
      <c r="AR107" s="7"/>
      <c r="AS107" s="7"/>
      <c r="AT107" s="109"/>
      <c r="AU107" s="109"/>
      <c r="AV107" s="1"/>
      <c r="AW107" s="1"/>
      <c r="AX107" s="7"/>
      <c r="AY107" s="7"/>
      <c r="AZ107" s="109"/>
      <c r="BA107" s="109"/>
      <c r="BB107" s="1"/>
      <c r="BC107" s="1"/>
      <c r="BD107" s="7"/>
      <c r="BE107" s="7"/>
      <c r="BF107" s="109"/>
      <c r="BG107" s="109"/>
    </row>
    <row r="108" spans="1:59" ht="14.25" customHeight="1">
      <c r="A108" s="1"/>
      <c r="B108" s="7"/>
      <c r="C108" s="7"/>
      <c r="D108" s="109"/>
      <c r="E108" s="109"/>
      <c r="F108" s="1"/>
      <c r="G108" s="1"/>
      <c r="H108" s="7"/>
      <c r="I108" s="7"/>
      <c r="J108" s="109"/>
      <c r="K108" s="109"/>
      <c r="L108" s="1"/>
      <c r="M108" s="1"/>
      <c r="N108" s="7"/>
      <c r="O108" s="7"/>
      <c r="P108" s="109"/>
      <c r="Q108" s="109"/>
      <c r="R108" s="1"/>
      <c r="S108" s="1"/>
      <c r="T108" s="7"/>
      <c r="U108" s="7"/>
      <c r="V108" s="109"/>
      <c r="W108" s="109"/>
      <c r="X108" s="1"/>
      <c r="Y108" s="1"/>
      <c r="Z108" s="7"/>
      <c r="AA108" s="7"/>
      <c r="AB108" s="109"/>
      <c r="AC108" s="109"/>
      <c r="AD108" s="1"/>
      <c r="AE108" s="1"/>
      <c r="AF108" s="7"/>
      <c r="AG108" s="7"/>
      <c r="AH108" s="109"/>
      <c r="AI108" s="109"/>
      <c r="AJ108" s="1"/>
      <c r="AK108" s="1"/>
      <c r="AL108" s="7"/>
      <c r="AM108" s="7"/>
      <c r="AN108" s="109"/>
      <c r="AO108" s="109"/>
      <c r="AP108" s="1"/>
      <c r="AQ108" s="1"/>
      <c r="AR108" s="7"/>
      <c r="AS108" s="7"/>
      <c r="AT108" s="109"/>
      <c r="AU108" s="109"/>
      <c r="AV108" s="1"/>
      <c r="AW108" s="1"/>
      <c r="AX108" s="7"/>
      <c r="AY108" s="7"/>
      <c r="AZ108" s="109"/>
      <c r="BA108" s="109"/>
      <c r="BB108" s="1"/>
      <c r="BC108" s="1"/>
      <c r="BD108" s="7"/>
      <c r="BE108" s="7"/>
      <c r="BF108" s="109"/>
      <c r="BG108" s="109"/>
    </row>
    <row r="109" spans="1:59" ht="14.25" customHeight="1">
      <c r="A109" s="1"/>
      <c r="B109" s="7"/>
      <c r="C109" s="7"/>
      <c r="D109" s="109"/>
      <c r="E109" s="109"/>
      <c r="F109" s="1"/>
      <c r="G109" s="1"/>
      <c r="H109" s="7"/>
      <c r="I109" s="7"/>
      <c r="J109" s="109"/>
      <c r="K109" s="109"/>
      <c r="L109" s="1"/>
      <c r="M109" s="1"/>
      <c r="N109" s="7"/>
      <c r="O109" s="7"/>
      <c r="P109" s="109"/>
      <c r="Q109" s="109"/>
      <c r="R109" s="1"/>
      <c r="S109" s="1"/>
      <c r="T109" s="7"/>
      <c r="U109" s="7"/>
      <c r="V109" s="109"/>
      <c r="W109" s="109"/>
      <c r="X109" s="1"/>
      <c r="Y109" s="1"/>
      <c r="Z109" s="7"/>
      <c r="AA109" s="7"/>
      <c r="AB109" s="109"/>
      <c r="AC109" s="109"/>
      <c r="AD109" s="1"/>
      <c r="AE109" s="1"/>
      <c r="AF109" s="7"/>
      <c r="AG109" s="7"/>
      <c r="AH109" s="109"/>
      <c r="AI109" s="109"/>
      <c r="AJ109" s="1"/>
      <c r="AK109" s="1"/>
      <c r="AL109" s="7"/>
      <c r="AM109" s="7"/>
      <c r="AN109" s="109"/>
      <c r="AO109" s="109"/>
      <c r="AP109" s="1"/>
      <c r="AQ109" s="1"/>
      <c r="AR109" s="7"/>
      <c r="AS109" s="7"/>
      <c r="AT109" s="109"/>
      <c r="AU109" s="109"/>
      <c r="AV109" s="1"/>
      <c r="AW109" s="1"/>
      <c r="AX109" s="7"/>
      <c r="AY109" s="7"/>
      <c r="AZ109" s="109"/>
      <c r="BA109" s="109"/>
      <c r="BB109" s="1"/>
      <c r="BC109" s="1"/>
      <c r="BD109" s="7"/>
      <c r="BE109" s="7"/>
      <c r="BF109" s="109"/>
      <c r="BG109" s="109"/>
    </row>
    <row r="110" spans="1:59" ht="14.25" customHeight="1">
      <c r="A110" s="1"/>
      <c r="B110" s="7"/>
      <c r="C110" s="7"/>
      <c r="D110" s="109"/>
      <c r="E110" s="109"/>
      <c r="F110" s="1"/>
      <c r="G110" s="1"/>
      <c r="H110" s="7"/>
      <c r="I110" s="7"/>
      <c r="J110" s="109"/>
      <c r="K110" s="109"/>
      <c r="L110" s="1"/>
      <c r="M110" s="1"/>
      <c r="N110" s="7"/>
      <c r="O110" s="7"/>
      <c r="P110" s="109"/>
      <c r="Q110" s="109"/>
      <c r="R110" s="1"/>
      <c r="S110" s="1"/>
      <c r="T110" s="7"/>
      <c r="U110" s="7"/>
      <c r="V110" s="109"/>
      <c r="W110" s="109"/>
      <c r="X110" s="1"/>
      <c r="Y110" s="1"/>
      <c r="Z110" s="7"/>
      <c r="AA110" s="7"/>
      <c r="AB110" s="109"/>
      <c r="AC110" s="109"/>
      <c r="AD110" s="1"/>
      <c r="AE110" s="1"/>
      <c r="AF110" s="7"/>
      <c r="AG110" s="7"/>
      <c r="AH110" s="109"/>
      <c r="AI110" s="109"/>
      <c r="AJ110" s="1"/>
      <c r="AK110" s="1"/>
      <c r="AL110" s="7"/>
      <c r="AM110" s="7"/>
      <c r="AN110" s="109"/>
      <c r="AO110" s="109"/>
      <c r="AP110" s="1"/>
      <c r="AQ110" s="1"/>
      <c r="AR110" s="7"/>
      <c r="AS110" s="7"/>
      <c r="AT110" s="109"/>
      <c r="AU110" s="109"/>
      <c r="AV110" s="1"/>
      <c r="AW110" s="1"/>
      <c r="AX110" s="7"/>
      <c r="AY110" s="7"/>
      <c r="AZ110" s="109"/>
      <c r="BA110" s="109"/>
      <c r="BB110" s="1"/>
      <c r="BC110" s="1"/>
      <c r="BD110" s="7"/>
      <c r="BE110" s="7"/>
      <c r="BF110" s="109"/>
      <c r="BG110" s="109"/>
    </row>
    <row r="111" spans="1:59" ht="14.25" customHeight="1">
      <c r="A111" s="1"/>
      <c r="B111" s="7"/>
      <c r="C111" s="7"/>
      <c r="D111" s="109"/>
      <c r="E111" s="109"/>
      <c r="F111" s="1"/>
      <c r="G111" s="1"/>
      <c r="H111" s="7"/>
      <c r="I111" s="7"/>
      <c r="J111" s="109"/>
      <c r="K111" s="109"/>
      <c r="L111" s="1"/>
      <c r="M111" s="1"/>
      <c r="N111" s="7"/>
      <c r="O111" s="7"/>
      <c r="P111" s="109"/>
      <c r="Q111" s="109"/>
      <c r="R111" s="1"/>
      <c r="S111" s="1"/>
      <c r="T111" s="7"/>
      <c r="U111" s="7"/>
      <c r="V111" s="109"/>
      <c r="W111" s="109"/>
      <c r="X111" s="1"/>
      <c r="Y111" s="1"/>
      <c r="Z111" s="7"/>
      <c r="AA111" s="7"/>
      <c r="AB111" s="109"/>
      <c r="AC111" s="109"/>
      <c r="AD111" s="1"/>
      <c r="AE111" s="1"/>
      <c r="AF111" s="7"/>
      <c r="AG111" s="7"/>
      <c r="AH111" s="109"/>
      <c r="AI111" s="109"/>
      <c r="AJ111" s="1"/>
      <c r="AK111" s="1"/>
      <c r="AL111" s="7"/>
      <c r="AM111" s="7"/>
      <c r="AN111" s="109"/>
      <c r="AO111" s="109"/>
      <c r="AP111" s="1"/>
      <c r="AQ111" s="1"/>
      <c r="AR111" s="7"/>
      <c r="AS111" s="7"/>
      <c r="AT111" s="109"/>
      <c r="AU111" s="109"/>
      <c r="AV111" s="1"/>
      <c r="AW111" s="1"/>
      <c r="AX111" s="7"/>
      <c r="AY111" s="7"/>
      <c r="AZ111" s="109"/>
      <c r="BA111" s="109"/>
      <c r="BB111" s="1"/>
      <c r="BC111" s="1"/>
      <c r="BD111" s="7"/>
      <c r="BE111" s="7"/>
      <c r="BF111" s="109"/>
      <c r="BG111" s="109"/>
    </row>
    <row r="112" spans="1:59" ht="14.25" customHeight="1">
      <c r="A112" s="1"/>
      <c r="B112" s="7"/>
      <c r="C112" s="7"/>
      <c r="D112" s="109"/>
      <c r="E112" s="109"/>
      <c r="F112" s="1"/>
      <c r="G112" s="1"/>
      <c r="H112" s="7"/>
      <c r="I112" s="7"/>
      <c r="J112" s="109"/>
      <c r="K112" s="109"/>
      <c r="L112" s="1"/>
      <c r="M112" s="1"/>
      <c r="N112" s="7"/>
      <c r="O112" s="7"/>
      <c r="P112" s="109"/>
      <c r="Q112" s="109"/>
      <c r="R112" s="1"/>
      <c r="S112" s="1"/>
      <c r="T112" s="7"/>
      <c r="U112" s="7"/>
      <c r="V112" s="109"/>
      <c r="W112" s="109"/>
      <c r="X112" s="1"/>
      <c r="Y112" s="1"/>
      <c r="Z112" s="7"/>
      <c r="AA112" s="7"/>
      <c r="AB112" s="109"/>
      <c r="AC112" s="109"/>
      <c r="AD112" s="1"/>
      <c r="AE112" s="1"/>
      <c r="AF112" s="7"/>
      <c r="AG112" s="7"/>
      <c r="AH112" s="109"/>
      <c r="AI112" s="109"/>
      <c r="AJ112" s="1"/>
      <c r="AK112" s="1"/>
      <c r="AL112" s="7"/>
      <c r="AM112" s="7"/>
      <c r="AN112" s="109"/>
      <c r="AO112" s="109"/>
      <c r="AP112" s="1"/>
      <c r="AQ112" s="1"/>
      <c r="AR112" s="7"/>
      <c r="AS112" s="7"/>
      <c r="AT112" s="109"/>
      <c r="AU112" s="109"/>
      <c r="AV112" s="1"/>
      <c r="AW112" s="1"/>
      <c r="AX112" s="7"/>
      <c r="AY112" s="7"/>
      <c r="AZ112" s="109"/>
      <c r="BA112" s="109"/>
      <c r="BB112" s="1"/>
      <c r="BC112" s="1"/>
      <c r="BD112" s="7"/>
      <c r="BE112" s="7"/>
      <c r="BF112" s="109"/>
      <c r="BG112" s="109"/>
    </row>
    <row r="113" spans="1:59" ht="14.25" customHeight="1">
      <c r="A113" s="1"/>
      <c r="B113" s="7"/>
      <c r="C113" s="7"/>
      <c r="D113" s="109"/>
      <c r="E113" s="109"/>
      <c r="F113" s="1"/>
      <c r="G113" s="1"/>
      <c r="H113" s="7"/>
      <c r="I113" s="7"/>
      <c r="J113" s="109"/>
      <c r="K113" s="109"/>
      <c r="L113" s="1"/>
      <c r="M113" s="1"/>
      <c r="N113" s="7"/>
      <c r="O113" s="7"/>
      <c r="P113" s="109"/>
      <c r="Q113" s="109"/>
      <c r="R113" s="1"/>
      <c r="S113" s="1"/>
      <c r="T113" s="7"/>
      <c r="U113" s="7"/>
      <c r="V113" s="109"/>
      <c r="W113" s="109"/>
      <c r="X113" s="1"/>
      <c r="Y113" s="1"/>
      <c r="Z113" s="7"/>
      <c r="AA113" s="7"/>
      <c r="AB113" s="109"/>
      <c r="AC113" s="109"/>
      <c r="AD113" s="1"/>
      <c r="AE113" s="1"/>
      <c r="AF113" s="7"/>
      <c r="AG113" s="7"/>
      <c r="AH113" s="109"/>
      <c r="AI113" s="109"/>
      <c r="AJ113" s="1"/>
      <c r="AK113" s="1"/>
      <c r="AL113" s="7"/>
      <c r="AM113" s="7"/>
      <c r="AN113" s="109"/>
      <c r="AO113" s="109"/>
      <c r="AP113" s="1"/>
      <c r="AQ113" s="1"/>
      <c r="AR113" s="7"/>
      <c r="AS113" s="7"/>
      <c r="AT113" s="109"/>
      <c r="AU113" s="109"/>
      <c r="AV113" s="1"/>
      <c r="AW113" s="1"/>
      <c r="AX113" s="7"/>
      <c r="AY113" s="7"/>
      <c r="AZ113" s="109"/>
      <c r="BA113" s="109"/>
      <c r="BB113" s="1"/>
      <c r="BC113" s="1"/>
      <c r="BD113" s="7"/>
      <c r="BE113" s="7"/>
      <c r="BF113" s="109"/>
      <c r="BG113" s="109"/>
    </row>
    <row r="114" spans="1:59" ht="14.25" customHeight="1">
      <c r="A114" s="1"/>
      <c r="B114" s="7"/>
      <c r="C114" s="7"/>
      <c r="D114" s="109"/>
      <c r="E114" s="109"/>
      <c r="F114" s="1"/>
      <c r="G114" s="1"/>
      <c r="H114" s="7"/>
      <c r="I114" s="7"/>
      <c r="J114" s="109"/>
      <c r="K114" s="109"/>
      <c r="L114" s="1"/>
      <c r="M114" s="1"/>
      <c r="N114" s="7"/>
      <c r="O114" s="7"/>
      <c r="P114" s="109"/>
      <c r="Q114" s="109"/>
      <c r="R114" s="1"/>
      <c r="S114" s="1"/>
      <c r="T114" s="7"/>
      <c r="U114" s="7"/>
      <c r="V114" s="109"/>
      <c r="W114" s="109"/>
      <c r="X114" s="1"/>
      <c r="Y114" s="1"/>
      <c r="Z114" s="7"/>
      <c r="AA114" s="7"/>
      <c r="AB114" s="109"/>
      <c r="AC114" s="109"/>
      <c r="AD114" s="1"/>
      <c r="AE114" s="1"/>
      <c r="AF114" s="7"/>
      <c r="AG114" s="7"/>
      <c r="AH114" s="109"/>
      <c r="AI114" s="109"/>
      <c r="AJ114" s="1"/>
      <c r="AK114" s="1"/>
      <c r="AL114" s="7"/>
      <c r="AM114" s="7"/>
      <c r="AN114" s="109"/>
      <c r="AO114" s="109"/>
      <c r="AP114" s="1"/>
      <c r="AQ114" s="1"/>
      <c r="AR114" s="7"/>
      <c r="AS114" s="7"/>
      <c r="AT114" s="109"/>
      <c r="AU114" s="109"/>
      <c r="AV114" s="1"/>
      <c r="AW114" s="1"/>
      <c r="AX114" s="7"/>
      <c r="AY114" s="7"/>
      <c r="AZ114" s="109"/>
      <c r="BA114" s="109"/>
      <c r="BB114" s="1"/>
      <c r="BC114" s="1"/>
      <c r="BD114" s="7"/>
      <c r="BE114" s="7"/>
      <c r="BF114" s="109"/>
      <c r="BG114" s="109"/>
    </row>
    <row r="115" spans="1:59" ht="14.25" customHeight="1">
      <c r="A115" s="1"/>
      <c r="B115" s="7"/>
      <c r="C115" s="7"/>
      <c r="D115" s="109"/>
      <c r="E115" s="109"/>
      <c r="F115" s="1"/>
      <c r="G115" s="1"/>
      <c r="H115" s="7"/>
      <c r="I115" s="7"/>
      <c r="J115" s="109"/>
      <c r="K115" s="109"/>
      <c r="L115" s="1"/>
      <c r="M115" s="1"/>
      <c r="N115" s="7"/>
      <c r="O115" s="7"/>
      <c r="P115" s="109"/>
      <c r="Q115" s="109"/>
      <c r="R115" s="1"/>
      <c r="S115" s="1"/>
      <c r="T115" s="7"/>
      <c r="U115" s="7"/>
      <c r="V115" s="109"/>
      <c r="W115" s="109"/>
      <c r="X115" s="1"/>
      <c r="Y115" s="1"/>
      <c r="Z115" s="7"/>
      <c r="AA115" s="7"/>
      <c r="AB115" s="109"/>
      <c r="AC115" s="109"/>
      <c r="AD115" s="1"/>
      <c r="AE115" s="1"/>
      <c r="AF115" s="7"/>
      <c r="AG115" s="7"/>
      <c r="AH115" s="109"/>
      <c r="AI115" s="109"/>
      <c r="AJ115" s="1"/>
      <c r="AK115" s="1"/>
      <c r="AL115" s="7"/>
      <c r="AM115" s="7"/>
      <c r="AN115" s="109"/>
      <c r="AO115" s="109"/>
      <c r="AP115" s="1"/>
      <c r="AQ115" s="1"/>
      <c r="AR115" s="7"/>
      <c r="AS115" s="7"/>
      <c r="AT115" s="109"/>
      <c r="AU115" s="109"/>
      <c r="AV115" s="1"/>
      <c r="AW115" s="1"/>
      <c r="AX115" s="7"/>
      <c r="AY115" s="7"/>
      <c r="AZ115" s="109"/>
      <c r="BA115" s="109"/>
      <c r="BB115" s="1"/>
      <c r="BC115" s="1"/>
      <c r="BD115" s="7"/>
      <c r="BE115" s="7"/>
      <c r="BF115" s="109"/>
      <c r="BG115" s="109"/>
    </row>
    <row r="116" spans="1:59" ht="14.25" customHeight="1">
      <c r="A116" s="1"/>
      <c r="B116" s="7"/>
      <c r="C116" s="7"/>
      <c r="D116" s="109"/>
      <c r="E116" s="109"/>
      <c r="F116" s="1"/>
      <c r="G116" s="1"/>
      <c r="H116" s="7"/>
      <c r="I116" s="7"/>
      <c r="J116" s="109"/>
      <c r="K116" s="109"/>
      <c r="L116" s="1"/>
      <c r="M116" s="1"/>
      <c r="N116" s="7"/>
      <c r="O116" s="7"/>
      <c r="P116" s="109"/>
      <c r="Q116" s="109"/>
      <c r="R116" s="1"/>
      <c r="S116" s="1"/>
      <c r="T116" s="7"/>
      <c r="U116" s="7"/>
      <c r="V116" s="109"/>
      <c r="W116" s="109"/>
      <c r="X116" s="1"/>
      <c r="Y116" s="1"/>
      <c r="Z116" s="7"/>
      <c r="AA116" s="7"/>
      <c r="AB116" s="109"/>
      <c r="AC116" s="109"/>
      <c r="AD116" s="1"/>
      <c r="AE116" s="1"/>
      <c r="AF116" s="7"/>
      <c r="AG116" s="7"/>
      <c r="AH116" s="109"/>
      <c r="AI116" s="109"/>
      <c r="AJ116" s="1"/>
      <c r="AK116" s="1"/>
      <c r="AL116" s="7"/>
      <c r="AM116" s="7"/>
      <c r="AN116" s="109"/>
      <c r="AO116" s="109"/>
      <c r="AP116" s="1"/>
      <c r="AQ116" s="1"/>
      <c r="AR116" s="7"/>
      <c r="AS116" s="7"/>
      <c r="AT116" s="109"/>
      <c r="AU116" s="109"/>
      <c r="AV116" s="1"/>
      <c r="AW116" s="1"/>
      <c r="AX116" s="7"/>
      <c r="AY116" s="7"/>
      <c r="AZ116" s="109"/>
      <c r="BA116" s="109"/>
      <c r="BB116" s="1"/>
      <c r="BC116" s="1"/>
      <c r="BD116" s="7"/>
      <c r="BE116" s="7"/>
      <c r="BF116" s="109"/>
      <c r="BG116" s="109"/>
    </row>
    <row r="117" spans="1:59" ht="14.25" customHeight="1">
      <c r="A117" s="1"/>
      <c r="B117" s="7"/>
      <c r="C117" s="7"/>
      <c r="D117" s="109"/>
      <c r="E117" s="109"/>
      <c r="F117" s="1"/>
      <c r="G117" s="1"/>
      <c r="H117" s="7"/>
      <c r="I117" s="7"/>
      <c r="J117" s="109"/>
      <c r="K117" s="109"/>
      <c r="L117" s="1"/>
      <c r="M117" s="1"/>
      <c r="N117" s="7"/>
      <c r="O117" s="7"/>
      <c r="P117" s="109"/>
      <c r="Q117" s="109"/>
      <c r="R117" s="1"/>
      <c r="S117" s="1"/>
      <c r="T117" s="7"/>
      <c r="U117" s="7"/>
      <c r="V117" s="109"/>
      <c r="W117" s="109"/>
      <c r="X117" s="1"/>
      <c r="Y117" s="1"/>
      <c r="Z117" s="7"/>
      <c r="AA117" s="7"/>
      <c r="AB117" s="109"/>
      <c r="AC117" s="109"/>
      <c r="AD117" s="1"/>
      <c r="AE117" s="1"/>
      <c r="AF117" s="7"/>
      <c r="AG117" s="7"/>
      <c r="AH117" s="109"/>
      <c r="AI117" s="109"/>
      <c r="AJ117" s="1"/>
      <c r="AK117" s="1"/>
      <c r="AL117" s="7"/>
      <c r="AM117" s="7"/>
      <c r="AN117" s="109"/>
      <c r="AO117" s="109"/>
      <c r="AP117" s="1"/>
      <c r="AQ117" s="1"/>
      <c r="AR117" s="7"/>
      <c r="AS117" s="7"/>
      <c r="AT117" s="109"/>
      <c r="AU117" s="109"/>
      <c r="AV117" s="1"/>
      <c r="AW117" s="1"/>
      <c r="AX117" s="7"/>
      <c r="AY117" s="7"/>
      <c r="AZ117" s="109"/>
      <c r="BA117" s="109"/>
      <c r="BB117" s="1"/>
      <c r="BC117" s="1"/>
      <c r="BD117" s="7"/>
      <c r="BE117" s="7"/>
      <c r="BF117" s="109"/>
      <c r="BG117" s="109"/>
    </row>
    <row r="118" spans="1:59" ht="14.25" customHeight="1">
      <c r="A118" s="1"/>
      <c r="B118" s="7"/>
      <c r="C118" s="7"/>
      <c r="D118" s="109"/>
      <c r="E118" s="109"/>
      <c r="F118" s="1"/>
      <c r="G118" s="1"/>
      <c r="H118" s="7"/>
      <c r="I118" s="7"/>
      <c r="J118" s="109"/>
      <c r="K118" s="109"/>
      <c r="L118" s="1"/>
      <c r="M118" s="1"/>
      <c r="N118" s="7"/>
      <c r="O118" s="7"/>
      <c r="P118" s="109"/>
      <c r="Q118" s="109"/>
      <c r="R118" s="1"/>
      <c r="S118" s="1"/>
      <c r="T118" s="7"/>
      <c r="U118" s="7"/>
      <c r="V118" s="109"/>
      <c r="W118" s="109"/>
      <c r="X118" s="1"/>
      <c r="Y118" s="1"/>
      <c r="Z118" s="7"/>
      <c r="AA118" s="7"/>
      <c r="AB118" s="109"/>
      <c r="AC118" s="109"/>
      <c r="AD118" s="1"/>
      <c r="AE118" s="1"/>
      <c r="AF118" s="7"/>
      <c r="AG118" s="7"/>
      <c r="AH118" s="109"/>
      <c r="AI118" s="109"/>
      <c r="AJ118" s="1"/>
      <c r="AK118" s="1"/>
      <c r="AL118" s="7"/>
      <c r="AM118" s="7"/>
      <c r="AN118" s="109"/>
      <c r="AO118" s="109"/>
      <c r="AP118" s="1"/>
      <c r="AQ118" s="1"/>
      <c r="AR118" s="7"/>
      <c r="AS118" s="7"/>
      <c r="AT118" s="109"/>
      <c r="AU118" s="109"/>
      <c r="AV118" s="1"/>
      <c r="AW118" s="1"/>
      <c r="AX118" s="7"/>
      <c r="AY118" s="7"/>
      <c r="AZ118" s="109"/>
      <c r="BA118" s="109"/>
      <c r="BB118" s="1"/>
      <c r="BC118" s="1"/>
      <c r="BD118" s="7"/>
      <c r="BE118" s="7"/>
      <c r="BF118" s="109"/>
      <c r="BG118" s="109"/>
    </row>
    <row r="119" spans="1:59" ht="14.25" customHeight="1">
      <c r="A119" s="1"/>
      <c r="B119" s="7"/>
      <c r="C119" s="7"/>
      <c r="D119" s="109"/>
      <c r="E119" s="109"/>
      <c r="F119" s="1"/>
      <c r="G119" s="1"/>
      <c r="H119" s="7"/>
      <c r="I119" s="7"/>
      <c r="J119" s="109"/>
      <c r="K119" s="109"/>
      <c r="L119" s="1"/>
      <c r="M119" s="1"/>
      <c r="N119" s="7"/>
      <c r="O119" s="7"/>
      <c r="P119" s="109"/>
      <c r="Q119" s="109"/>
      <c r="R119" s="1"/>
      <c r="S119" s="1"/>
      <c r="T119" s="7"/>
      <c r="U119" s="7"/>
      <c r="V119" s="109"/>
      <c r="W119" s="109"/>
      <c r="X119" s="1"/>
      <c r="Y119" s="1"/>
      <c r="Z119" s="7"/>
      <c r="AA119" s="7"/>
      <c r="AB119" s="109"/>
      <c r="AC119" s="109"/>
      <c r="AD119" s="1"/>
      <c r="AE119" s="1"/>
      <c r="AF119" s="7"/>
      <c r="AG119" s="7"/>
      <c r="AH119" s="109"/>
      <c r="AI119" s="109"/>
      <c r="AJ119" s="1"/>
      <c r="AK119" s="1"/>
      <c r="AL119" s="7"/>
      <c r="AM119" s="7"/>
      <c r="AN119" s="109"/>
      <c r="AO119" s="109"/>
      <c r="AP119" s="1"/>
      <c r="AQ119" s="1"/>
      <c r="AR119" s="7"/>
      <c r="AS119" s="7"/>
      <c r="AT119" s="109"/>
      <c r="AU119" s="109"/>
      <c r="AV119" s="1"/>
      <c r="AW119" s="1"/>
      <c r="AX119" s="7"/>
      <c r="AY119" s="7"/>
      <c r="AZ119" s="109"/>
      <c r="BA119" s="109"/>
      <c r="BB119" s="1"/>
      <c r="BC119" s="1"/>
      <c r="BD119" s="7"/>
      <c r="BE119" s="7"/>
      <c r="BF119" s="109"/>
      <c r="BG119" s="109"/>
    </row>
    <row r="120" spans="1:59" ht="14.25" customHeight="1">
      <c r="A120" s="1"/>
      <c r="B120" s="7"/>
      <c r="C120" s="7"/>
      <c r="D120" s="109"/>
      <c r="E120" s="109"/>
      <c r="F120" s="1"/>
      <c r="G120" s="1"/>
      <c r="H120" s="7"/>
      <c r="I120" s="7"/>
      <c r="J120" s="109"/>
      <c r="K120" s="109"/>
      <c r="L120" s="1"/>
      <c r="M120" s="1"/>
      <c r="N120" s="7"/>
      <c r="O120" s="7"/>
      <c r="P120" s="109"/>
      <c r="Q120" s="109"/>
      <c r="R120" s="1"/>
      <c r="S120" s="1"/>
      <c r="T120" s="7"/>
      <c r="U120" s="7"/>
      <c r="V120" s="109"/>
      <c r="W120" s="109"/>
      <c r="X120" s="1"/>
      <c r="Y120" s="1"/>
      <c r="Z120" s="7"/>
      <c r="AA120" s="7"/>
      <c r="AB120" s="109"/>
      <c r="AC120" s="109"/>
      <c r="AD120" s="1"/>
      <c r="AE120" s="1"/>
      <c r="AF120" s="7"/>
      <c r="AG120" s="7"/>
      <c r="AH120" s="109"/>
      <c r="AI120" s="109"/>
      <c r="AJ120" s="1"/>
      <c r="AK120" s="1"/>
      <c r="AL120" s="7"/>
      <c r="AM120" s="7"/>
      <c r="AN120" s="109"/>
      <c r="AO120" s="109"/>
      <c r="AP120" s="1"/>
      <c r="AQ120" s="1"/>
      <c r="AR120" s="7"/>
      <c r="AS120" s="7"/>
      <c r="AT120" s="109"/>
      <c r="AU120" s="109"/>
      <c r="AV120" s="1"/>
      <c r="AW120" s="1"/>
      <c r="AX120" s="7"/>
      <c r="AY120" s="7"/>
      <c r="AZ120" s="109"/>
      <c r="BA120" s="109"/>
      <c r="BB120" s="1"/>
      <c r="BC120" s="1"/>
      <c r="BD120" s="7"/>
      <c r="BE120" s="7"/>
      <c r="BF120" s="109"/>
      <c r="BG120" s="109"/>
    </row>
    <row r="121" spans="1:59" ht="14.25" customHeight="1">
      <c r="A121" s="1"/>
      <c r="B121" s="7"/>
      <c r="C121" s="7"/>
      <c r="D121" s="109"/>
      <c r="E121" s="109"/>
      <c r="F121" s="1"/>
      <c r="G121" s="1"/>
      <c r="H121" s="7"/>
      <c r="I121" s="7"/>
      <c r="J121" s="109"/>
      <c r="K121" s="109"/>
      <c r="L121" s="1"/>
      <c r="M121" s="1"/>
      <c r="N121" s="7"/>
      <c r="O121" s="7"/>
      <c r="P121" s="109"/>
      <c r="Q121" s="109"/>
      <c r="R121" s="1"/>
      <c r="S121" s="1"/>
      <c r="T121" s="7"/>
      <c r="U121" s="7"/>
      <c r="V121" s="109"/>
      <c r="W121" s="109"/>
      <c r="X121" s="1"/>
      <c r="Y121" s="1"/>
      <c r="Z121" s="7"/>
      <c r="AA121" s="7"/>
      <c r="AB121" s="109"/>
      <c r="AC121" s="109"/>
      <c r="AD121" s="1"/>
      <c r="AE121" s="1"/>
      <c r="AF121" s="7"/>
      <c r="AG121" s="7"/>
      <c r="AH121" s="109"/>
      <c r="AI121" s="109"/>
      <c r="AJ121" s="1"/>
      <c r="AK121" s="1"/>
      <c r="AL121" s="7"/>
      <c r="AM121" s="7"/>
      <c r="AN121" s="109"/>
      <c r="AO121" s="109"/>
      <c r="AP121" s="1"/>
      <c r="AQ121" s="1"/>
      <c r="AR121" s="7"/>
      <c r="AS121" s="7"/>
      <c r="AT121" s="109"/>
      <c r="AU121" s="109"/>
      <c r="AV121" s="1"/>
      <c r="AW121" s="1"/>
      <c r="AX121" s="7"/>
      <c r="AY121" s="7"/>
      <c r="AZ121" s="109"/>
      <c r="BA121" s="109"/>
      <c r="BB121" s="1"/>
      <c r="BC121" s="1"/>
      <c r="BD121" s="7"/>
      <c r="BE121" s="7"/>
      <c r="BF121" s="109"/>
      <c r="BG121" s="109"/>
    </row>
    <row r="122" spans="1:59" ht="14.25" customHeight="1">
      <c r="A122" s="1"/>
      <c r="B122" s="7"/>
      <c r="C122" s="7"/>
      <c r="D122" s="109"/>
      <c r="E122" s="109"/>
      <c r="F122" s="1"/>
      <c r="G122" s="1"/>
      <c r="H122" s="7"/>
      <c r="I122" s="7"/>
      <c r="J122" s="109"/>
      <c r="K122" s="109"/>
      <c r="L122" s="1"/>
      <c r="M122" s="1"/>
      <c r="N122" s="7"/>
      <c r="O122" s="7"/>
      <c r="P122" s="109"/>
      <c r="Q122" s="109"/>
      <c r="R122" s="1"/>
      <c r="S122" s="1"/>
      <c r="T122" s="7"/>
      <c r="U122" s="7"/>
      <c r="V122" s="109"/>
      <c r="W122" s="109"/>
      <c r="X122" s="1"/>
      <c r="Y122" s="1"/>
      <c r="Z122" s="7"/>
      <c r="AA122" s="7"/>
      <c r="AB122" s="109"/>
      <c r="AC122" s="109"/>
      <c r="AD122" s="1"/>
      <c r="AE122" s="1"/>
      <c r="AF122" s="7"/>
      <c r="AG122" s="7"/>
      <c r="AH122" s="109"/>
      <c r="AI122" s="109"/>
      <c r="AJ122" s="1"/>
      <c r="AK122" s="1"/>
      <c r="AL122" s="7"/>
      <c r="AM122" s="7"/>
      <c r="AN122" s="109"/>
      <c r="AO122" s="109"/>
      <c r="AP122" s="1"/>
      <c r="AQ122" s="1"/>
      <c r="AR122" s="7"/>
      <c r="AS122" s="7"/>
      <c r="AT122" s="109"/>
      <c r="AU122" s="109"/>
      <c r="AV122" s="1"/>
      <c r="AW122" s="1"/>
      <c r="AX122" s="7"/>
      <c r="AY122" s="7"/>
      <c r="AZ122" s="109"/>
      <c r="BA122" s="109"/>
      <c r="BB122" s="1"/>
      <c r="BC122" s="1"/>
      <c r="BD122" s="7"/>
      <c r="BE122" s="7"/>
      <c r="BF122" s="109"/>
      <c r="BG122" s="109"/>
    </row>
    <row r="123" spans="1:59" ht="14.25" customHeight="1">
      <c r="A123" s="1"/>
      <c r="B123" s="7"/>
      <c r="C123" s="7"/>
      <c r="D123" s="109"/>
      <c r="E123" s="109"/>
      <c r="F123" s="1"/>
      <c r="G123" s="1"/>
      <c r="H123" s="7"/>
      <c r="I123" s="7"/>
      <c r="J123" s="109"/>
      <c r="K123" s="109"/>
      <c r="L123" s="1"/>
      <c r="M123" s="1"/>
      <c r="N123" s="7"/>
      <c r="O123" s="7"/>
      <c r="P123" s="109"/>
      <c r="Q123" s="109"/>
      <c r="R123" s="1"/>
      <c r="S123" s="1"/>
      <c r="T123" s="7"/>
      <c r="U123" s="7"/>
      <c r="V123" s="109"/>
      <c r="W123" s="109"/>
      <c r="X123" s="1"/>
      <c r="Y123" s="1"/>
      <c r="Z123" s="7"/>
      <c r="AA123" s="7"/>
      <c r="AB123" s="109"/>
      <c r="AC123" s="109"/>
      <c r="AD123" s="1"/>
      <c r="AE123" s="1"/>
      <c r="AF123" s="7"/>
      <c r="AG123" s="7"/>
      <c r="AH123" s="109"/>
      <c r="AI123" s="109"/>
      <c r="AJ123" s="1"/>
      <c r="AK123" s="1"/>
      <c r="AL123" s="7"/>
      <c r="AM123" s="7"/>
      <c r="AN123" s="109"/>
      <c r="AO123" s="109"/>
      <c r="AP123" s="1"/>
      <c r="AQ123" s="1"/>
      <c r="AR123" s="7"/>
      <c r="AS123" s="7"/>
      <c r="AT123" s="109"/>
      <c r="AU123" s="109"/>
      <c r="AV123" s="1"/>
      <c r="AW123" s="1"/>
      <c r="AX123" s="7"/>
      <c r="AY123" s="7"/>
      <c r="AZ123" s="109"/>
      <c r="BA123" s="109"/>
      <c r="BB123" s="1"/>
      <c r="BC123" s="1"/>
      <c r="BD123" s="7"/>
      <c r="BE123" s="7"/>
      <c r="BF123" s="109"/>
      <c r="BG123" s="109"/>
    </row>
    <row r="124" spans="1:59" ht="14.25" customHeight="1">
      <c r="A124" s="1"/>
      <c r="B124" s="7"/>
      <c r="C124" s="7"/>
      <c r="D124" s="109"/>
      <c r="E124" s="109"/>
      <c r="F124" s="1"/>
      <c r="G124" s="1"/>
      <c r="H124" s="7"/>
      <c r="I124" s="7"/>
      <c r="J124" s="109"/>
      <c r="K124" s="109"/>
      <c r="L124" s="1"/>
      <c r="M124" s="1"/>
      <c r="N124" s="7"/>
      <c r="O124" s="7"/>
      <c r="P124" s="109"/>
      <c r="Q124" s="109"/>
      <c r="R124" s="1"/>
      <c r="S124" s="1"/>
      <c r="T124" s="7"/>
      <c r="U124" s="7"/>
      <c r="V124" s="109"/>
      <c r="W124" s="109"/>
      <c r="X124" s="1"/>
      <c r="Y124" s="1"/>
      <c r="Z124" s="7"/>
      <c r="AA124" s="7"/>
      <c r="AB124" s="109"/>
      <c r="AC124" s="109"/>
      <c r="AD124" s="1"/>
      <c r="AE124" s="1"/>
      <c r="AF124" s="7"/>
      <c r="AG124" s="7"/>
      <c r="AH124" s="109"/>
      <c r="AI124" s="109"/>
      <c r="AJ124" s="1"/>
      <c r="AK124" s="1"/>
      <c r="AL124" s="7"/>
      <c r="AM124" s="7"/>
      <c r="AN124" s="109"/>
      <c r="AO124" s="109"/>
      <c r="AP124" s="1"/>
      <c r="AQ124" s="1"/>
      <c r="AR124" s="7"/>
      <c r="AS124" s="7"/>
      <c r="AT124" s="109"/>
      <c r="AU124" s="109"/>
      <c r="AV124" s="1"/>
      <c r="AW124" s="1"/>
      <c r="AX124" s="7"/>
      <c r="AY124" s="7"/>
      <c r="AZ124" s="109"/>
      <c r="BA124" s="109"/>
      <c r="BB124" s="1"/>
      <c r="BC124" s="1"/>
      <c r="BD124" s="7"/>
      <c r="BE124" s="7"/>
      <c r="BF124" s="109"/>
      <c r="BG124" s="109"/>
    </row>
    <row r="125" spans="1:59" ht="14.25" customHeight="1">
      <c r="A125" s="1"/>
      <c r="B125" s="7"/>
      <c r="C125" s="7"/>
      <c r="D125" s="109"/>
      <c r="E125" s="109"/>
      <c r="F125" s="1"/>
      <c r="G125" s="1"/>
      <c r="H125" s="7"/>
      <c r="I125" s="7"/>
      <c r="J125" s="109"/>
      <c r="K125" s="109"/>
      <c r="L125" s="1"/>
      <c r="M125" s="1"/>
      <c r="N125" s="7"/>
      <c r="O125" s="7"/>
      <c r="P125" s="109"/>
      <c r="Q125" s="109"/>
      <c r="R125" s="1"/>
      <c r="S125" s="1"/>
      <c r="T125" s="7"/>
      <c r="U125" s="7"/>
      <c r="V125" s="109"/>
      <c r="W125" s="109"/>
      <c r="X125" s="1"/>
      <c r="Y125" s="1"/>
      <c r="Z125" s="7"/>
      <c r="AA125" s="7"/>
      <c r="AB125" s="109"/>
      <c r="AC125" s="109"/>
      <c r="AD125" s="1"/>
      <c r="AE125" s="1"/>
      <c r="AF125" s="7"/>
      <c r="AG125" s="7"/>
      <c r="AH125" s="109"/>
      <c r="AI125" s="109"/>
      <c r="AJ125" s="1"/>
      <c r="AK125" s="1"/>
      <c r="AL125" s="7"/>
      <c r="AM125" s="7"/>
      <c r="AN125" s="109"/>
      <c r="AO125" s="109"/>
      <c r="AP125" s="1"/>
      <c r="AQ125" s="1"/>
      <c r="AR125" s="7"/>
      <c r="AS125" s="7"/>
      <c r="AT125" s="109"/>
      <c r="AU125" s="109"/>
      <c r="AV125" s="1"/>
      <c r="AW125" s="1"/>
      <c r="AX125" s="7"/>
      <c r="AY125" s="7"/>
      <c r="AZ125" s="109"/>
      <c r="BA125" s="109"/>
      <c r="BB125" s="1"/>
      <c r="BC125" s="1"/>
      <c r="BD125" s="7"/>
      <c r="BE125" s="7"/>
      <c r="BF125" s="109"/>
      <c r="BG125" s="109"/>
    </row>
    <row r="126" spans="1:59" ht="14.25" customHeight="1">
      <c r="A126" s="1"/>
      <c r="B126" s="7"/>
      <c r="C126" s="7"/>
      <c r="D126" s="109"/>
      <c r="E126" s="109"/>
      <c r="F126" s="1"/>
      <c r="G126" s="1"/>
      <c r="H126" s="7"/>
      <c r="I126" s="7"/>
      <c r="J126" s="109"/>
      <c r="K126" s="109"/>
      <c r="L126" s="1"/>
      <c r="M126" s="1"/>
      <c r="N126" s="7"/>
      <c r="O126" s="7"/>
      <c r="P126" s="109"/>
      <c r="Q126" s="109"/>
      <c r="R126" s="1"/>
      <c r="S126" s="1"/>
      <c r="T126" s="7"/>
      <c r="U126" s="7"/>
      <c r="V126" s="109"/>
      <c r="W126" s="109"/>
      <c r="X126" s="1"/>
      <c r="Y126" s="1"/>
      <c r="Z126" s="7"/>
      <c r="AA126" s="7"/>
      <c r="AB126" s="109"/>
      <c r="AC126" s="109"/>
      <c r="AD126" s="1"/>
      <c r="AE126" s="1"/>
      <c r="AF126" s="7"/>
      <c r="AG126" s="7"/>
      <c r="AH126" s="109"/>
      <c r="AI126" s="109"/>
      <c r="AJ126" s="1"/>
      <c r="AK126" s="1"/>
      <c r="AL126" s="7"/>
      <c r="AM126" s="7"/>
      <c r="AN126" s="109"/>
      <c r="AO126" s="109"/>
      <c r="AP126" s="1"/>
      <c r="AQ126" s="1"/>
      <c r="AR126" s="7"/>
      <c r="AS126" s="7"/>
      <c r="AT126" s="109"/>
      <c r="AU126" s="109"/>
      <c r="AV126" s="1"/>
      <c r="AW126" s="1"/>
      <c r="AX126" s="7"/>
      <c r="AY126" s="7"/>
      <c r="AZ126" s="109"/>
      <c r="BA126" s="109"/>
      <c r="BB126" s="1"/>
      <c r="BC126" s="1"/>
      <c r="BD126" s="7"/>
      <c r="BE126" s="7"/>
      <c r="BF126" s="109"/>
      <c r="BG126" s="109"/>
    </row>
    <row r="127" spans="1:59" ht="14.25" customHeight="1">
      <c r="A127" s="1"/>
      <c r="B127" s="7"/>
      <c r="C127" s="7"/>
      <c r="D127" s="109"/>
      <c r="E127" s="109"/>
      <c r="F127" s="1"/>
      <c r="G127" s="1"/>
      <c r="H127" s="7"/>
      <c r="I127" s="7"/>
      <c r="J127" s="109"/>
      <c r="K127" s="109"/>
      <c r="L127" s="1"/>
      <c r="M127" s="1"/>
      <c r="N127" s="7"/>
      <c r="O127" s="7"/>
      <c r="P127" s="109"/>
      <c r="Q127" s="109"/>
      <c r="R127" s="1"/>
      <c r="S127" s="1"/>
      <c r="T127" s="7"/>
      <c r="U127" s="7"/>
      <c r="V127" s="109"/>
      <c r="W127" s="109"/>
      <c r="X127" s="1"/>
      <c r="Y127" s="1"/>
      <c r="Z127" s="7"/>
      <c r="AA127" s="7"/>
      <c r="AB127" s="109"/>
      <c r="AC127" s="109"/>
      <c r="AD127" s="1"/>
      <c r="AE127" s="1"/>
      <c r="AF127" s="7"/>
      <c r="AG127" s="7"/>
      <c r="AH127" s="109"/>
      <c r="AI127" s="109"/>
      <c r="AJ127" s="1"/>
      <c r="AK127" s="1"/>
      <c r="AL127" s="7"/>
      <c r="AM127" s="7"/>
      <c r="AN127" s="109"/>
      <c r="AO127" s="109"/>
      <c r="AP127" s="1"/>
      <c r="AQ127" s="1"/>
      <c r="AR127" s="7"/>
      <c r="AS127" s="7"/>
      <c r="AT127" s="109"/>
      <c r="AU127" s="109"/>
      <c r="AV127" s="1"/>
      <c r="AW127" s="1"/>
      <c r="AX127" s="7"/>
      <c r="AY127" s="7"/>
      <c r="AZ127" s="109"/>
      <c r="BA127" s="109"/>
      <c r="BB127" s="1"/>
      <c r="BC127" s="1"/>
      <c r="BD127" s="7"/>
      <c r="BE127" s="7"/>
      <c r="BF127" s="109"/>
      <c r="BG127" s="109"/>
    </row>
    <row r="128" spans="1:59" ht="14.25" customHeight="1">
      <c r="A128" s="1"/>
      <c r="B128" s="7"/>
      <c r="C128" s="7"/>
      <c r="D128" s="109"/>
      <c r="E128" s="109"/>
      <c r="F128" s="1"/>
      <c r="G128" s="1"/>
      <c r="H128" s="7"/>
      <c r="I128" s="7"/>
      <c r="J128" s="109"/>
      <c r="K128" s="109"/>
      <c r="L128" s="1"/>
      <c r="M128" s="1"/>
      <c r="N128" s="7"/>
      <c r="O128" s="7"/>
      <c r="P128" s="109"/>
      <c r="Q128" s="109"/>
      <c r="R128" s="1"/>
      <c r="S128" s="1"/>
      <c r="T128" s="7"/>
      <c r="U128" s="7"/>
      <c r="V128" s="109"/>
      <c r="W128" s="109"/>
      <c r="X128" s="1"/>
      <c r="Y128" s="1"/>
      <c r="Z128" s="7"/>
      <c r="AA128" s="7"/>
      <c r="AB128" s="109"/>
      <c r="AC128" s="109"/>
      <c r="AD128" s="1"/>
      <c r="AE128" s="1"/>
      <c r="AF128" s="7"/>
      <c r="AG128" s="7"/>
      <c r="AH128" s="109"/>
      <c r="AI128" s="109"/>
      <c r="AJ128" s="1"/>
      <c r="AK128" s="1"/>
      <c r="AL128" s="7"/>
      <c r="AM128" s="7"/>
      <c r="AN128" s="109"/>
      <c r="AO128" s="109"/>
      <c r="AP128" s="1"/>
      <c r="AQ128" s="1"/>
      <c r="AR128" s="7"/>
      <c r="AS128" s="7"/>
      <c r="AT128" s="109"/>
      <c r="AU128" s="109"/>
      <c r="AV128" s="1"/>
      <c r="AW128" s="1"/>
      <c r="AX128" s="7"/>
      <c r="AY128" s="7"/>
      <c r="AZ128" s="109"/>
      <c r="BA128" s="109"/>
      <c r="BB128" s="1"/>
      <c r="BC128" s="1"/>
      <c r="BD128" s="7"/>
      <c r="BE128" s="7"/>
      <c r="BF128" s="109"/>
      <c r="BG128" s="109"/>
    </row>
    <row r="129" spans="1:59" ht="14.25" customHeight="1">
      <c r="A129" s="1"/>
      <c r="B129" s="7"/>
      <c r="C129" s="7"/>
      <c r="D129" s="109"/>
      <c r="E129" s="109"/>
      <c r="F129" s="1"/>
      <c r="G129" s="1"/>
      <c r="H129" s="7"/>
      <c r="I129" s="7"/>
      <c r="J129" s="109"/>
      <c r="K129" s="109"/>
      <c r="L129" s="1"/>
      <c r="M129" s="1"/>
      <c r="N129" s="7"/>
      <c r="O129" s="7"/>
      <c r="P129" s="109"/>
      <c r="Q129" s="109"/>
      <c r="R129" s="1"/>
      <c r="S129" s="1"/>
      <c r="T129" s="7"/>
      <c r="U129" s="7"/>
      <c r="V129" s="109"/>
      <c r="W129" s="109"/>
      <c r="X129" s="1"/>
      <c r="Y129" s="1"/>
      <c r="Z129" s="7"/>
      <c r="AA129" s="7"/>
      <c r="AB129" s="109"/>
      <c r="AC129" s="109"/>
      <c r="AD129" s="1"/>
      <c r="AE129" s="1"/>
      <c r="AF129" s="7"/>
      <c r="AG129" s="7"/>
      <c r="AH129" s="109"/>
      <c r="AI129" s="109"/>
      <c r="AJ129" s="1"/>
      <c r="AK129" s="1"/>
      <c r="AL129" s="7"/>
      <c r="AM129" s="7"/>
      <c r="AN129" s="109"/>
      <c r="AO129" s="109"/>
      <c r="AP129" s="1"/>
      <c r="AQ129" s="1"/>
      <c r="AR129" s="7"/>
      <c r="AS129" s="7"/>
      <c r="AT129" s="109"/>
      <c r="AU129" s="109"/>
      <c r="AV129" s="1"/>
      <c r="AW129" s="1"/>
      <c r="AX129" s="7"/>
      <c r="AY129" s="7"/>
      <c r="AZ129" s="109"/>
      <c r="BA129" s="109"/>
      <c r="BB129" s="1"/>
      <c r="BC129" s="1"/>
      <c r="BD129" s="7"/>
      <c r="BE129" s="7"/>
      <c r="BF129" s="109"/>
      <c r="BG129" s="109"/>
    </row>
    <row r="130" spans="1:59" ht="14.25" customHeight="1">
      <c r="A130" s="1"/>
      <c r="B130" s="7"/>
      <c r="C130" s="7"/>
      <c r="D130" s="109"/>
      <c r="E130" s="109"/>
      <c r="F130" s="1"/>
      <c r="G130" s="1"/>
      <c r="H130" s="7"/>
      <c r="I130" s="7"/>
      <c r="J130" s="109"/>
      <c r="K130" s="109"/>
      <c r="L130" s="1"/>
      <c r="M130" s="1"/>
      <c r="N130" s="7"/>
      <c r="O130" s="7"/>
      <c r="P130" s="109"/>
      <c r="Q130" s="109"/>
      <c r="R130" s="1"/>
      <c r="S130" s="1"/>
      <c r="T130" s="7"/>
      <c r="U130" s="7"/>
      <c r="V130" s="109"/>
      <c r="W130" s="109"/>
      <c r="X130" s="1"/>
      <c r="Y130" s="1"/>
      <c r="Z130" s="7"/>
      <c r="AA130" s="7"/>
      <c r="AB130" s="109"/>
      <c r="AC130" s="109"/>
      <c r="AD130" s="1"/>
      <c r="AE130" s="1"/>
      <c r="AF130" s="7"/>
      <c r="AG130" s="7"/>
      <c r="AH130" s="109"/>
      <c r="AI130" s="109"/>
      <c r="AJ130" s="1"/>
      <c r="AK130" s="1"/>
      <c r="AL130" s="7"/>
      <c r="AM130" s="7"/>
      <c r="AN130" s="109"/>
      <c r="AO130" s="109"/>
      <c r="AP130" s="1"/>
      <c r="AQ130" s="1"/>
      <c r="AR130" s="7"/>
      <c r="AS130" s="7"/>
      <c r="AT130" s="109"/>
      <c r="AU130" s="109"/>
      <c r="AV130" s="1"/>
      <c r="AW130" s="1"/>
      <c r="AX130" s="7"/>
      <c r="AY130" s="7"/>
      <c r="AZ130" s="109"/>
      <c r="BA130" s="109"/>
      <c r="BB130" s="1"/>
      <c r="BC130" s="1"/>
      <c r="BD130" s="7"/>
      <c r="BE130" s="7"/>
      <c r="BF130" s="109"/>
      <c r="BG130" s="109"/>
    </row>
    <row r="131" spans="1:59" ht="14.25" customHeight="1">
      <c r="A131" s="1"/>
      <c r="B131" s="7"/>
      <c r="C131" s="7"/>
      <c r="D131" s="109"/>
      <c r="E131" s="109"/>
      <c r="F131" s="1"/>
      <c r="G131" s="1"/>
      <c r="H131" s="7"/>
      <c r="I131" s="7"/>
      <c r="J131" s="109"/>
      <c r="K131" s="109"/>
      <c r="L131" s="1"/>
      <c r="M131" s="1"/>
      <c r="N131" s="7"/>
      <c r="O131" s="7"/>
      <c r="P131" s="109"/>
      <c r="Q131" s="109"/>
      <c r="R131" s="1"/>
      <c r="S131" s="1"/>
      <c r="T131" s="7"/>
      <c r="U131" s="7"/>
      <c r="V131" s="109"/>
      <c r="W131" s="109"/>
      <c r="X131" s="1"/>
      <c r="Y131" s="1"/>
      <c r="Z131" s="7"/>
      <c r="AA131" s="7"/>
      <c r="AB131" s="109"/>
      <c r="AC131" s="109"/>
      <c r="AD131" s="1"/>
      <c r="AE131" s="1"/>
      <c r="AF131" s="7"/>
      <c r="AG131" s="7"/>
      <c r="AH131" s="109"/>
      <c r="AI131" s="109"/>
      <c r="AJ131" s="1"/>
      <c r="AK131" s="1"/>
      <c r="AL131" s="7"/>
      <c r="AM131" s="7"/>
      <c r="AN131" s="109"/>
      <c r="AO131" s="109"/>
      <c r="AP131" s="1"/>
      <c r="AQ131" s="1"/>
      <c r="AR131" s="7"/>
      <c r="AS131" s="7"/>
      <c r="AT131" s="109"/>
      <c r="AU131" s="109"/>
      <c r="AV131" s="1"/>
      <c r="AW131" s="1"/>
      <c r="AX131" s="7"/>
      <c r="AY131" s="7"/>
      <c r="AZ131" s="109"/>
      <c r="BA131" s="109"/>
      <c r="BB131" s="1"/>
      <c r="BC131" s="1"/>
      <c r="BD131" s="7"/>
      <c r="BE131" s="7"/>
      <c r="BF131" s="109"/>
      <c r="BG131" s="109"/>
    </row>
    <row r="132" spans="1:59" ht="14.25" customHeight="1">
      <c r="A132" s="1"/>
      <c r="B132" s="7"/>
      <c r="C132" s="7"/>
      <c r="D132" s="109"/>
      <c r="E132" s="109"/>
      <c r="F132" s="1"/>
      <c r="G132" s="1"/>
      <c r="H132" s="7"/>
      <c r="I132" s="7"/>
      <c r="J132" s="109"/>
      <c r="K132" s="109"/>
      <c r="L132" s="1"/>
      <c r="M132" s="1"/>
      <c r="N132" s="7"/>
      <c r="O132" s="7"/>
      <c r="P132" s="109"/>
      <c r="Q132" s="109"/>
      <c r="R132" s="1"/>
      <c r="S132" s="1"/>
      <c r="T132" s="7"/>
      <c r="U132" s="7"/>
      <c r="V132" s="109"/>
      <c r="W132" s="109"/>
      <c r="X132" s="1"/>
      <c r="Y132" s="1"/>
      <c r="Z132" s="7"/>
      <c r="AA132" s="7"/>
      <c r="AB132" s="109"/>
      <c r="AC132" s="109"/>
      <c r="AD132" s="1"/>
      <c r="AE132" s="1"/>
      <c r="AF132" s="7"/>
      <c r="AG132" s="7"/>
      <c r="AH132" s="109"/>
      <c r="AI132" s="109"/>
      <c r="AJ132" s="1"/>
      <c r="AK132" s="1"/>
      <c r="AL132" s="7"/>
      <c r="AM132" s="7"/>
      <c r="AN132" s="109"/>
      <c r="AO132" s="109"/>
      <c r="AP132" s="1"/>
      <c r="AQ132" s="1"/>
      <c r="AR132" s="7"/>
      <c r="AS132" s="7"/>
      <c r="AT132" s="109"/>
      <c r="AU132" s="109"/>
      <c r="AV132" s="1"/>
      <c r="AW132" s="1"/>
      <c r="AX132" s="7"/>
      <c r="AY132" s="7"/>
      <c r="AZ132" s="109"/>
      <c r="BA132" s="109"/>
      <c r="BB132" s="1"/>
      <c r="BC132" s="1"/>
      <c r="BD132" s="7"/>
      <c r="BE132" s="7"/>
      <c r="BF132" s="109"/>
      <c r="BG132" s="109"/>
    </row>
    <row r="133" spans="1:59" ht="14.25" customHeight="1">
      <c r="A133" s="1"/>
      <c r="B133" s="7"/>
      <c r="C133" s="7"/>
      <c r="D133" s="109"/>
      <c r="E133" s="109"/>
      <c r="F133" s="1"/>
      <c r="G133" s="1"/>
      <c r="H133" s="7"/>
      <c r="I133" s="7"/>
      <c r="J133" s="109"/>
      <c r="K133" s="109"/>
      <c r="L133" s="1"/>
      <c r="M133" s="1"/>
      <c r="N133" s="7"/>
      <c r="O133" s="7"/>
      <c r="P133" s="109"/>
      <c r="Q133" s="109"/>
      <c r="R133" s="1"/>
      <c r="S133" s="1"/>
      <c r="T133" s="7"/>
      <c r="U133" s="7"/>
      <c r="V133" s="109"/>
      <c r="W133" s="109"/>
      <c r="X133" s="1"/>
      <c r="Y133" s="1"/>
      <c r="Z133" s="7"/>
      <c r="AA133" s="7"/>
      <c r="AB133" s="109"/>
      <c r="AC133" s="109"/>
      <c r="AD133" s="1"/>
      <c r="AE133" s="1"/>
      <c r="AF133" s="7"/>
      <c r="AG133" s="7"/>
      <c r="AH133" s="109"/>
      <c r="AI133" s="109"/>
      <c r="AJ133" s="1"/>
      <c r="AK133" s="1"/>
      <c r="AL133" s="7"/>
      <c r="AM133" s="7"/>
      <c r="AN133" s="109"/>
      <c r="AO133" s="109"/>
      <c r="AP133" s="1"/>
      <c r="AQ133" s="1"/>
      <c r="AR133" s="7"/>
      <c r="AS133" s="7"/>
      <c r="AT133" s="109"/>
      <c r="AU133" s="109"/>
      <c r="AV133" s="1"/>
      <c r="AW133" s="1"/>
      <c r="AX133" s="7"/>
      <c r="AY133" s="7"/>
      <c r="AZ133" s="109"/>
      <c r="BA133" s="109"/>
      <c r="BB133" s="1"/>
      <c r="BC133" s="1"/>
      <c r="BD133" s="7"/>
      <c r="BE133" s="7"/>
      <c r="BF133" s="109"/>
      <c r="BG133" s="109"/>
    </row>
    <row r="134" spans="1:59" ht="14.25" customHeight="1">
      <c r="A134" s="1"/>
      <c r="B134" s="7"/>
      <c r="C134" s="7"/>
      <c r="D134" s="109"/>
      <c r="E134" s="109"/>
      <c r="F134" s="1"/>
      <c r="G134" s="1"/>
      <c r="H134" s="7"/>
      <c r="I134" s="7"/>
      <c r="J134" s="109"/>
      <c r="K134" s="109"/>
      <c r="L134" s="1"/>
      <c r="M134" s="1"/>
      <c r="N134" s="7"/>
      <c r="O134" s="7"/>
      <c r="P134" s="109"/>
      <c r="Q134" s="109"/>
      <c r="R134" s="1"/>
      <c r="S134" s="1"/>
      <c r="T134" s="7"/>
      <c r="U134" s="7"/>
      <c r="V134" s="109"/>
      <c r="W134" s="109"/>
      <c r="X134" s="1"/>
      <c r="Y134" s="1"/>
      <c r="Z134" s="7"/>
      <c r="AA134" s="7"/>
      <c r="AB134" s="109"/>
      <c r="AC134" s="109"/>
      <c r="AD134" s="1"/>
      <c r="AE134" s="1"/>
      <c r="AF134" s="7"/>
      <c r="AG134" s="7"/>
      <c r="AH134" s="109"/>
      <c r="AI134" s="109"/>
      <c r="AJ134" s="1"/>
      <c r="AK134" s="1"/>
      <c r="AL134" s="7"/>
      <c r="AM134" s="7"/>
      <c r="AN134" s="109"/>
      <c r="AO134" s="109"/>
      <c r="AP134" s="1"/>
      <c r="AQ134" s="1"/>
      <c r="AR134" s="7"/>
      <c r="AS134" s="7"/>
      <c r="AT134" s="109"/>
      <c r="AU134" s="109"/>
      <c r="AV134" s="1"/>
      <c r="AW134" s="1"/>
      <c r="AX134" s="7"/>
      <c r="AY134" s="7"/>
      <c r="AZ134" s="109"/>
      <c r="BA134" s="109"/>
      <c r="BB134" s="1"/>
      <c r="BC134" s="1"/>
      <c r="BD134" s="7"/>
      <c r="BE134" s="7"/>
      <c r="BF134" s="109"/>
      <c r="BG134" s="109"/>
    </row>
    <row r="135" spans="1:59" ht="14.25" customHeight="1">
      <c r="A135" s="1"/>
      <c r="B135" s="7"/>
      <c r="C135" s="7"/>
      <c r="D135" s="109"/>
      <c r="E135" s="109"/>
      <c r="F135" s="1"/>
      <c r="G135" s="1"/>
      <c r="H135" s="7"/>
      <c r="I135" s="7"/>
      <c r="J135" s="109"/>
      <c r="K135" s="109"/>
      <c r="L135" s="1"/>
      <c r="M135" s="1"/>
      <c r="N135" s="7"/>
      <c r="O135" s="7"/>
      <c r="P135" s="109"/>
      <c r="Q135" s="109"/>
      <c r="R135" s="1"/>
      <c r="S135" s="1"/>
      <c r="T135" s="7"/>
      <c r="U135" s="7"/>
      <c r="V135" s="109"/>
      <c r="W135" s="109"/>
      <c r="X135" s="1"/>
      <c r="Y135" s="1"/>
      <c r="Z135" s="7"/>
      <c r="AA135" s="7"/>
      <c r="AB135" s="109"/>
      <c r="AC135" s="109"/>
      <c r="AD135" s="1"/>
      <c r="AE135" s="1"/>
      <c r="AF135" s="7"/>
      <c r="AG135" s="7"/>
      <c r="AH135" s="109"/>
      <c r="AI135" s="109"/>
      <c r="AJ135" s="1"/>
      <c r="AK135" s="1"/>
      <c r="AL135" s="7"/>
      <c r="AM135" s="7"/>
      <c r="AN135" s="109"/>
      <c r="AO135" s="109"/>
      <c r="AP135" s="1"/>
      <c r="AQ135" s="1"/>
      <c r="AR135" s="7"/>
      <c r="AS135" s="7"/>
      <c r="AT135" s="109"/>
      <c r="AU135" s="109"/>
      <c r="AV135" s="1"/>
      <c r="AW135" s="1"/>
      <c r="AX135" s="7"/>
      <c r="AY135" s="7"/>
      <c r="AZ135" s="109"/>
      <c r="BA135" s="109"/>
      <c r="BB135" s="1"/>
      <c r="BC135" s="1"/>
      <c r="BD135" s="7"/>
      <c r="BE135" s="7"/>
      <c r="BF135" s="109"/>
      <c r="BG135" s="109"/>
    </row>
    <row r="136" spans="1:59" ht="14.25" customHeight="1">
      <c r="A136" s="1"/>
      <c r="B136" s="7"/>
      <c r="C136" s="7"/>
      <c r="D136" s="109"/>
      <c r="E136" s="109"/>
      <c r="F136" s="1"/>
      <c r="G136" s="1"/>
      <c r="H136" s="7"/>
      <c r="I136" s="7"/>
      <c r="J136" s="109"/>
      <c r="K136" s="109"/>
      <c r="L136" s="1"/>
      <c r="M136" s="1"/>
      <c r="N136" s="7"/>
      <c r="O136" s="7"/>
      <c r="P136" s="109"/>
      <c r="Q136" s="109"/>
      <c r="R136" s="1"/>
      <c r="S136" s="1"/>
      <c r="T136" s="7"/>
      <c r="U136" s="7"/>
      <c r="V136" s="109"/>
      <c r="W136" s="109"/>
      <c r="X136" s="1"/>
      <c r="Y136" s="1"/>
      <c r="Z136" s="7"/>
      <c r="AA136" s="7"/>
      <c r="AB136" s="109"/>
      <c r="AC136" s="109"/>
      <c r="AD136" s="1"/>
      <c r="AE136" s="1"/>
      <c r="AF136" s="7"/>
      <c r="AG136" s="7"/>
      <c r="AH136" s="109"/>
      <c r="AI136" s="109"/>
      <c r="AJ136" s="1"/>
      <c r="AK136" s="1"/>
      <c r="AL136" s="7"/>
      <c r="AM136" s="7"/>
      <c r="AN136" s="109"/>
      <c r="AO136" s="109"/>
      <c r="AP136" s="1"/>
      <c r="AQ136" s="1"/>
      <c r="AR136" s="7"/>
      <c r="AS136" s="7"/>
      <c r="AT136" s="109"/>
      <c r="AU136" s="109"/>
      <c r="AV136" s="1"/>
      <c r="AW136" s="1"/>
      <c r="AX136" s="7"/>
      <c r="AY136" s="7"/>
      <c r="AZ136" s="109"/>
      <c r="BA136" s="109"/>
      <c r="BB136" s="1"/>
      <c r="BC136" s="1"/>
      <c r="BD136" s="7"/>
      <c r="BE136" s="7"/>
      <c r="BF136" s="109"/>
      <c r="BG136" s="109"/>
    </row>
    <row r="137" spans="1:59" ht="14.25" customHeight="1">
      <c r="A137" s="1"/>
      <c r="B137" s="7"/>
      <c r="C137" s="7"/>
      <c r="D137" s="109"/>
      <c r="E137" s="109"/>
      <c r="F137" s="1"/>
      <c r="G137" s="1"/>
      <c r="H137" s="7"/>
      <c r="I137" s="7"/>
      <c r="J137" s="109"/>
      <c r="K137" s="109"/>
      <c r="L137" s="1"/>
      <c r="M137" s="1"/>
      <c r="N137" s="7"/>
      <c r="O137" s="7"/>
      <c r="P137" s="109"/>
      <c r="Q137" s="109"/>
      <c r="R137" s="1"/>
      <c r="S137" s="1"/>
      <c r="T137" s="7"/>
      <c r="U137" s="7"/>
      <c r="V137" s="109"/>
      <c r="W137" s="109"/>
      <c r="X137" s="1"/>
      <c r="Y137" s="1"/>
      <c r="Z137" s="7"/>
      <c r="AA137" s="7"/>
      <c r="AB137" s="109"/>
      <c r="AC137" s="109"/>
      <c r="AD137" s="1"/>
      <c r="AE137" s="1"/>
      <c r="AF137" s="7"/>
      <c r="AG137" s="7"/>
      <c r="AH137" s="109"/>
      <c r="AI137" s="109"/>
      <c r="AJ137" s="1"/>
      <c r="AK137" s="1"/>
      <c r="AL137" s="7"/>
      <c r="AM137" s="7"/>
      <c r="AN137" s="109"/>
      <c r="AO137" s="109"/>
      <c r="AP137" s="1"/>
      <c r="AQ137" s="1"/>
      <c r="AR137" s="7"/>
      <c r="AS137" s="7"/>
      <c r="AT137" s="109"/>
      <c r="AU137" s="109"/>
      <c r="AV137" s="1"/>
      <c r="AW137" s="1"/>
      <c r="AX137" s="7"/>
      <c r="AY137" s="7"/>
      <c r="AZ137" s="109"/>
      <c r="BA137" s="109"/>
      <c r="BB137" s="1"/>
      <c r="BC137" s="1"/>
      <c r="BD137" s="7"/>
      <c r="BE137" s="7"/>
      <c r="BF137" s="109"/>
      <c r="BG137" s="109"/>
    </row>
    <row r="138" spans="1:59" ht="14.25" customHeight="1">
      <c r="A138" s="1"/>
      <c r="B138" s="7"/>
      <c r="C138" s="7"/>
      <c r="D138" s="109"/>
      <c r="E138" s="109"/>
      <c r="F138" s="1"/>
      <c r="G138" s="1"/>
      <c r="H138" s="7"/>
      <c r="I138" s="7"/>
      <c r="J138" s="109"/>
      <c r="K138" s="109"/>
      <c r="L138" s="1"/>
      <c r="M138" s="1"/>
      <c r="N138" s="7"/>
      <c r="O138" s="7"/>
      <c r="P138" s="109"/>
      <c r="Q138" s="109"/>
      <c r="R138" s="1"/>
      <c r="S138" s="1"/>
      <c r="T138" s="7"/>
      <c r="U138" s="7"/>
      <c r="V138" s="109"/>
      <c r="W138" s="109"/>
      <c r="X138" s="1"/>
      <c r="Y138" s="1"/>
      <c r="Z138" s="7"/>
      <c r="AA138" s="7"/>
      <c r="AB138" s="109"/>
      <c r="AC138" s="109"/>
      <c r="AD138" s="1"/>
      <c r="AE138" s="1"/>
      <c r="AF138" s="7"/>
      <c r="AG138" s="7"/>
      <c r="AH138" s="109"/>
      <c r="AI138" s="109"/>
      <c r="AJ138" s="1"/>
      <c r="AK138" s="1"/>
      <c r="AL138" s="7"/>
      <c r="AM138" s="7"/>
      <c r="AN138" s="109"/>
      <c r="AO138" s="109"/>
      <c r="AP138" s="1"/>
      <c r="AQ138" s="1"/>
      <c r="AR138" s="7"/>
      <c r="AS138" s="7"/>
      <c r="AT138" s="109"/>
      <c r="AU138" s="109"/>
      <c r="AV138" s="1"/>
      <c r="AW138" s="1"/>
      <c r="AX138" s="7"/>
      <c r="AY138" s="7"/>
      <c r="AZ138" s="109"/>
      <c r="BA138" s="109"/>
      <c r="BB138" s="1"/>
      <c r="BC138" s="1"/>
      <c r="BD138" s="7"/>
      <c r="BE138" s="7"/>
      <c r="BF138" s="109"/>
      <c r="BG138" s="109"/>
    </row>
    <row r="139" spans="1:59" ht="14.25" customHeight="1">
      <c r="A139" s="1"/>
      <c r="B139" s="7"/>
      <c r="C139" s="7"/>
      <c r="D139" s="109"/>
      <c r="E139" s="109"/>
      <c r="F139" s="1"/>
      <c r="G139" s="1"/>
      <c r="H139" s="7"/>
      <c r="I139" s="7"/>
      <c r="J139" s="109"/>
      <c r="K139" s="109"/>
      <c r="L139" s="1"/>
      <c r="M139" s="1"/>
      <c r="N139" s="7"/>
      <c r="O139" s="7"/>
      <c r="P139" s="109"/>
      <c r="Q139" s="109"/>
      <c r="R139" s="1"/>
      <c r="S139" s="1"/>
      <c r="T139" s="7"/>
      <c r="U139" s="7"/>
      <c r="V139" s="109"/>
      <c r="W139" s="109"/>
      <c r="X139" s="1"/>
      <c r="Y139" s="1"/>
      <c r="Z139" s="7"/>
      <c r="AA139" s="7"/>
      <c r="AB139" s="109"/>
      <c r="AC139" s="109"/>
      <c r="AD139" s="1"/>
      <c r="AE139" s="1"/>
      <c r="AF139" s="7"/>
      <c r="AG139" s="7"/>
      <c r="AH139" s="109"/>
      <c r="AI139" s="109"/>
      <c r="AJ139" s="1"/>
      <c r="AK139" s="1"/>
      <c r="AL139" s="7"/>
      <c r="AM139" s="7"/>
      <c r="AN139" s="109"/>
      <c r="AO139" s="109"/>
      <c r="AP139" s="1"/>
      <c r="AQ139" s="1"/>
      <c r="AR139" s="7"/>
      <c r="AS139" s="7"/>
      <c r="AT139" s="109"/>
      <c r="AU139" s="109"/>
      <c r="AV139" s="1"/>
      <c r="AW139" s="1"/>
      <c r="AX139" s="7"/>
      <c r="AY139" s="7"/>
      <c r="AZ139" s="109"/>
      <c r="BA139" s="109"/>
      <c r="BB139" s="1"/>
      <c r="BC139" s="1"/>
      <c r="BD139" s="7"/>
      <c r="BE139" s="7"/>
      <c r="BF139" s="109"/>
      <c r="BG139" s="109"/>
    </row>
    <row r="140" spans="1:59" ht="14.25" customHeight="1">
      <c r="A140" s="1"/>
      <c r="B140" s="7"/>
      <c r="C140" s="7"/>
      <c r="D140" s="109"/>
      <c r="E140" s="109"/>
      <c r="F140" s="1"/>
      <c r="G140" s="1"/>
      <c r="H140" s="7"/>
      <c r="I140" s="7"/>
      <c r="J140" s="109"/>
      <c r="K140" s="109"/>
      <c r="L140" s="1"/>
      <c r="M140" s="1"/>
      <c r="N140" s="7"/>
      <c r="O140" s="7"/>
      <c r="P140" s="109"/>
      <c r="Q140" s="109"/>
      <c r="R140" s="1"/>
      <c r="S140" s="1"/>
      <c r="T140" s="7"/>
      <c r="U140" s="7"/>
      <c r="V140" s="109"/>
      <c r="W140" s="109"/>
      <c r="X140" s="1"/>
      <c r="Y140" s="1"/>
      <c r="Z140" s="7"/>
      <c r="AA140" s="7"/>
      <c r="AB140" s="109"/>
      <c r="AC140" s="109"/>
      <c r="AD140" s="1"/>
      <c r="AE140" s="1"/>
      <c r="AF140" s="7"/>
      <c r="AG140" s="7"/>
      <c r="AH140" s="109"/>
      <c r="AI140" s="109"/>
      <c r="AJ140" s="1"/>
      <c r="AK140" s="1"/>
      <c r="AL140" s="7"/>
      <c r="AM140" s="7"/>
      <c r="AN140" s="109"/>
      <c r="AO140" s="109"/>
      <c r="AP140" s="1"/>
      <c r="AQ140" s="1"/>
      <c r="AR140" s="7"/>
      <c r="AS140" s="7"/>
      <c r="AT140" s="109"/>
      <c r="AU140" s="109"/>
      <c r="AV140" s="1"/>
      <c r="AW140" s="1"/>
      <c r="AX140" s="7"/>
      <c r="AY140" s="7"/>
      <c r="AZ140" s="109"/>
      <c r="BA140" s="109"/>
      <c r="BB140" s="1"/>
      <c r="BC140" s="1"/>
      <c r="BD140" s="7"/>
      <c r="BE140" s="7"/>
      <c r="BF140" s="109"/>
      <c r="BG140" s="109"/>
    </row>
    <row r="141" spans="1:59" ht="14.25" customHeight="1">
      <c r="A141" s="1"/>
      <c r="B141" s="7"/>
      <c r="C141" s="7"/>
      <c r="D141" s="109"/>
      <c r="E141" s="109"/>
      <c r="F141" s="1"/>
      <c r="G141" s="1"/>
      <c r="H141" s="7"/>
      <c r="I141" s="7"/>
      <c r="J141" s="109"/>
      <c r="K141" s="109"/>
      <c r="L141" s="1"/>
      <c r="M141" s="1"/>
      <c r="N141" s="7"/>
      <c r="O141" s="7"/>
      <c r="P141" s="109"/>
      <c r="Q141" s="109"/>
      <c r="R141" s="1"/>
      <c r="S141" s="1"/>
      <c r="T141" s="7"/>
      <c r="U141" s="7"/>
      <c r="V141" s="109"/>
      <c r="W141" s="109"/>
      <c r="X141" s="1"/>
      <c r="Y141" s="1"/>
      <c r="Z141" s="7"/>
      <c r="AA141" s="7"/>
      <c r="AB141" s="109"/>
      <c r="AC141" s="109"/>
      <c r="AD141" s="1"/>
      <c r="AE141" s="1"/>
      <c r="AF141" s="7"/>
      <c r="AG141" s="7"/>
      <c r="AH141" s="109"/>
      <c r="AI141" s="109"/>
      <c r="AJ141" s="1"/>
      <c r="AK141" s="1"/>
      <c r="AL141" s="7"/>
      <c r="AM141" s="7"/>
      <c r="AN141" s="109"/>
      <c r="AO141" s="109"/>
      <c r="AP141" s="1"/>
      <c r="AQ141" s="1"/>
      <c r="AR141" s="7"/>
      <c r="AS141" s="7"/>
      <c r="AT141" s="109"/>
      <c r="AU141" s="109"/>
      <c r="AV141" s="1"/>
      <c r="AW141" s="1"/>
      <c r="AX141" s="7"/>
      <c r="AY141" s="7"/>
      <c r="AZ141" s="109"/>
      <c r="BA141" s="109"/>
      <c r="BB141" s="1"/>
      <c r="BC141" s="1"/>
      <c r="BD141" s="7"/>
      <c r="BE141" s="7"/>
      <c r="BF141" s="109"/>
      <c r="BG141" s="109"/>
    </row>
    <row r="142" spans="1:59" ht="14.25" customHeight="1">
      <c r="A142" s="1"/>
      <c r="B142" s="7"/>
      <c r="C142" s="7"/>
      <c r="D142" s="109"/>
      <c r="E142" s="109"/>
      <c r="F142" s="1"/>
      <c r="G142" s="1"/>
      <c r="H142" s="7"/>
      <c r="I142" s="7"/>
      <c r="J142" s="109"/>
      <c r="K142" s="109"/>
      <c r="L142" s="1"/>
      <c r="M142" s="1"/>
      <c r="N142" s="7"/>
      <c r="O142" s="7"/>
      <c r="P142" s="109"/>
      <c r="Q142" s="109"/>
      <c r="R142" s="1"/>
      <c r="S142" s="1"/>
      <c r="T142" s="7"/>
      <c r="U142" s="7"/>
      <c r="V142" s="109"/>
      <c r="W142" s="109"/>
      <c r="X142" s="1"/>
      <c r="Y142" s="1"/>
      <c r="Z142" s="7"/>
      <c r="AA142" s="7"/>
      <c r="AB142" s="109"/>
      <c r="AC142" s="109"/>
      <c r="AD142" s="1"/>
      <c r="AE142" s="1"/>
      <c r="AF142" s="7"/>
      <c r="AG142" s="7"/>
      <c r="AH142" s="109"/>
      <c r="AI142" s="109"/>
      <c r="AJ142" s="1"/>
      <c r="AK142" s="1"/>
      <c r="AL142" s="7"/>
      <c r="AM142" s="7"/>
      <c r="AN142" s="109"/>
      <c r="AO142" s="109"/>
      <c r="AP142" s="1"/>
      <c r="AQ142" s="1"/>
      <c r="AR142" s="7"/>
      <c r="AS142" s="7"/>
      <c r="AT142" s="109"/>
      <c r="AU142" s="109"/>
      <c r="AV142" s="1"/>
      <c r="AW142" s="1"/>
      <c r="AX142" s="7"/>
      <c r="AY142" s="7"/>
      <c r="AZ142" s="109"/>
      <c r="BA142" s="109"/>
      <c r="BB142" s="1"/>
      <c r="BC142" s="1"/>
      <c r="BD142" s="7"/>
      <c r="BE142" s="7"/>
      <c r="BF142" s="109"/>
      <c r="BG142" s="109"/>
    </row>
    <row r="143" spans="1:59" ht="14.25" customHeight="1">
      <c r="A143" s="1"/>
      <c r="B143" s="7"/>
      <c r="C143" s="7"/>
      <c r="D143" s="109"/>
      <c r="E143" s="109"/>
      <c r="F143" s="1"/>
      <c r="G143" s="1"/>
      <c r="H143" s="7"/>
      <c r="I143" s="7"/>
      <c r="J143" s="109"/>
      <c r="K143" s="109"/>
      <c r="L143" s="1"/>
      <c r="M143" s="1"/>
      <c r="N143" s="7"/>
      <c r="O143" s="7"/>
      <c r="P143" s="109"/>
      <c r="Q143" s="109"/>
      <c r="R143" s="1"/>
      <c r="S143" s="1"/>
      <c r="T143" s="7"/>
      <c r="U143" s="7"/>
      <c r="V143" s="109"/>
      <c r="W143" s="109"/>
      <c r="X143" s="1"/>
      <c r="Y143" s="1"/>
      <c r="Z143" s="7"/>
      <c r="AA143" s="7"/>
      <c r="AB143" s="109"/>
      <c r="AC143" s="109"/>
      <c r="AD143" s="1"/>
      <c r="AE143" s="1"/>
      <c r="AF143" s="7"/>
      <c r="AG143" s="7"/>
      <c r="AH143" s="109"/>
      <c r="AI143" s="109"/>
      <c r="AJ143" s="1"/>
      <c r="AK143" s="1"/>
      <c r="AL143" s="7"/>
      <c r="AM143" s="7"/>
      <c r="AN143" s="109"/>
      <c r="AO143" s="109"/>
      <c r="AP143" s="1"/>
      <c r="AQ143" s="1"/>
      <c r="AR143" s="7"/>
      <c r="AS143" s="7"/>
      <c r="AT143" s="109"/>
      <c r="AU143" s="109"/>
      <c r="AV143" s="1"/>
      <c r="AW143" s="1"/>
      <c r="AX143" s="7"/>
      <c r="AY143" s="7"/>
      <c r="AZ143" s="109"/>
      <c r="BA143" s="109"/>
      <c r="BB143" s="1"/>
      <c r="BC143" s="1"/>
      <c r="BD143" s="7"/>
      <c r="BE143" s="7"/>
      <c r="BF143" s="109"/>
      <c r="BG143" s="109"/>
    </row>
    <row r="144" spans="1:59" ht="14.25" customHeight="1">
      <c r="A144" s="1"/>
      <c r="B144" s="7"/>
      <c r="C144" s="7"/>
      <c r="D144" s="109"/>
      <c r="E144" s="109"/>
      <c r="F144" s="1"/>
      <c r="G144" s="1"/>
      <c r="H144" s="7"/>
      <c r="I144" s="7"/>
      <c r="J144" s="109"/>
      <c r="K144" s="109"/>
      <c r="L144" s="1"/>
      <c r="M144" s="1"/>
      <c r="N144" s="7"/>
      <c r="O144" s="7"/>
      <c r="P144" s="109"/>
      <c r="Q144" s="109"/>
      <c r="R144" s="1"/>
      <c r="S144" s="1"/>
      <c r="T144" s="7"/>
      <c r="U144" s="7"/>
      <c r="V144" s="109"/>
      <c r="W144" s="109"/>
      <c r="X144" s="1"/>
      <c r="Y144" s="1"/>
      <c r="Z144" s="7"/>
      <c r="AA144" s="7"/>
      <c r="AB144" s="109"/>
      <c r="AC144" s="109"/>
      <c r="AD144" s="1"/>
      <c r="AE144" s="1"/>
      <c r="AF144" s="7"/>
      <c r="AG144" s="7"/>
      <c r="AH144" s="109"/>
      <c r="AI144" s="109"/>
      <c r="AJ144" s="1"/>
      <c r="AK144" s="1"/>
      <c r="AL144" s="7"/>
      <c r="AM144" s="7"/>
      <c r="AN144" s="109"/>
      <c r="AO144" s="109"/>
      <c r="AP144" s="1"/>
      <c r="AQ144" s="1"/>
      <c r="AR144" s="7"/>
      <c r="AS144" s="7"/>
      <c r="AT144" s="109"/>
      <c r="AU144" s="109"/>
      <c r="AV144" s="1"/>
      <c r="AW144" s="1"/>
      <c r="AX144" s="7"/>
      <c r="AY144" s="7"/>
      <c r="AZ144" s="109"/>
      <c r="BA144" s="109"/>
      <c r="BB144" s="1"/>
      <c r="BC144" s="1"/>
      <c r="BD144" s="7"/>
      <c r="BE144" s="7"/>
      <c r="BF144" s="109"/>
      <c r="BG144" s="109"/>
    </row>
    <row r="145" spans="1:59" ht="14.25" customHeight="1">
      <c r="A145" s="1"/>
      <c r="B145" s="7"/>
      <c r="C145" s="7"/>
      <c r="D145" s="109"/>
      <c r="E145" s="109"/>
      <c r="F145" s="1"/>
      <c r="G145" s="1"/>
      <c r="H145" s="7"/>
      <c r="I145" s="7"/>
      <c r="J145" s="109"/>
      <c r="K145" s="109"/>
      <c r="L145" s="1"/>
      <c r="M145" s="1"/>
      <c r="N145" s="7"/>
      <c r="O145" s="7"/>
      <c r="P145" s="109"/>
      <c r="Q145" s="109"/>
      <c r="R145" s="1"/>
      <c r="S145" s="1"/>
      <c r="T145" s="7"/>
      <c r="U145" s="7"/>
      <c r="V145" s="109"/>
      <c r="W145" s="109"/>
      <c r="X145" s="1"/>
      <c r="Y145" s="1"/>
      <c r="Z145" s="7"/>
      <c r="AA145" s="7"/>
      <c r="AB145" s="109"/>
      <c r="AC145" s="109"/>
      <c r="AD145" s="1"/>
      <c r="AE145" s="1"/>
      <c r="AF145" s="7"/>
      <c r="AG145" s="7"/>
      <c r="AH145" s="109"/>
      <c r="AI145" s="109"/>
      <c r="AJ145" s="1"/>
      <c r="AK145" s="1"/>
      <c r="AL145" s="7"/>
      <c r="AM145" s="7"/>
      <c r="AN145" s="109"/>
      <c r="AO145" s="109"/>
      <c r="AP145" s="1"/>
      <c r="AQ145" s="1"/>
      <c r="AR145" s="7"/>
      <c r="AS145" s="7"/>
      <c r="AT145" s="109"/>
      <c r="AU145" s="109"/>
      <c r="AV145" s="1"/>
      <c r="AW145" s="1"/>
      <c r="AX145" s="7"/>
      <c r="AY145" s="7"/>
      <c r="AZ145" s="109"/>
      <c r="BA145" s="109"/>
      <c r="BB145" s="1"/>
      <c r="BC145" s="1"/>
      <c r="BD145" s="7"/>
      <c r="BE145" s="7"/>
      <c r="BF145" s="109"/>
      <c r="BG145" s="109"/>
    </row>
    <row r="146" spans="1:59" ht="14.25" customHeight="1">
      <c r="A146" s="1"/>
      <c r="B146" s="7"/>
      <c r="C146" s="7"/>
      <c r="D146" s="109"/>
      <c r="E146" s="109"/>
      <c r="F146" s="1"/>
      <c r="G146" s="1"/>
      <c r="H146" s="7"/>
      <c r="I146" s="7"/>
      <c r="J146" s="109"/>
      <c r="K146" s="109"/>
      <c r="L146" s="1"/>
      <c r="M146" s="1"/>
      <c r="N146" s="7"/>
      <c r="O146" s="7"/>
      <c r="P146" s="109"/>
      <c r="Q146" s="109"/>
      <c r="R146" s="1"/>
      <c r="S146" s="1"/>
      <c r="T146" s="7"/>
      <c r="U146" s="7"/>
      <c r="V146" s="109"/>
      <c r="W146" s="109"/>
      <c r="X146" s="1"/>
      <c r="Y146" s="1"/>
      <c r="Z146" s="7"/>
      <c r="AA146" s="7"/>
      <c r="AB146" s="109"/>
      <c r="AC146" s="109"/>
      <c r="AD146" s="1"/>
      <c r="AE146" s="1"/>
      <c r="AF146" s="7"/>
      <c r="AG146" s="7"/>
      <c r="AH146" s="109"/>
      <c r="AI146" s="109"/>
      <c r="AJ146" s="1"/>
      <c r="AK146" s="1"/>
      <c r="AL146" s="7"/>
      <c r="AM146" s="7"/>
      <c r="AN146" s="109"/>
      <c r="AO146" s="109"/>
      <c r="AP146" s="1"/>
      <c r="AQ146" s="1"/>
      <c r="AR146" s="7"/>
      <c r="AS146" s="7"/>
      <c r="AT146" s="109"/>
      <c r="AU146" s="109"/>
      <c r="AV146" s="1"/>
      <c r="AW146" s="1"/>
      <c r="AX146" s="7"/>
      <c r="AY146" s="7"/>
      <c r="AZ146" s="109"/>
      <c r="BA146" s="109"/>
      <c r="BB146" s="1"/>
      <c r="BC146" s="1"/>
      <c r="BD146" s="7"/>
      <c r="BE146" s="7"/>
      <c r="BF146" s="109"/>
      <c r="BG146" s="109"/>
    </row>
    <row r="147" spans="1:59" ht="14.25" customHeight="1">
      <c r="A147" s="1"/>
      <c r="B147" s="7"/>
      <c r="C147" s="7"/>
      <c r="D147" s="109"/>
      <c r="E147" s="109"/>
      <c r="F147" s="1"/>
      <c r="G147" s="1"/>
      <c r="H147" s="7"/>
      <c r="I147" s="7"/>
      <c r="J147" s="109"/>
      <c r="K147" s="109"/>
      <c r="L147" s="1"/>
      <c r="M147" s="1"/>
      <c r="N147" s="7"/>
      <c r="O147" s="7"/>
      <c r="P147" s="109"/>
      <c r="Q147" s="109"/>
      <c r="R147" s="1"/>
      <c r="S147" s="1"/>
      <c r="T147" s="7"/>
      <c r="U147" s="7"/>
      <c r="V147" s="109"/>
      <c r="W147" s="109"/>
      <c r="X147" s="1"/>
      <c r="Y147" s="1"/>
      <c r="Z147" s="7"/>
      <c r="AA147" s="7"/>
      <c r="AB147" s="109"/>
      <c r="AC147" s="109"/>
      <c r="AD147" s="1"/>
      <c r="AE147" s="1"/>
      <c r="AF147" s="7"/>
      <c r="AG147" s="7"/>
      <c r="AH147" s="109"/>
      <c r="AI147" s="109"/>
      <c r="AJ147" s="1"/>
      <c r="AK147" s="1"/>
      <c r="AL147" s="7"/>
      <c r="AM147" s="7"/>
      <c r="AN147" s="109"/>
      <c r="AO147" s="109"/>
      <c r="AP147" s="1"/>
      <c r="AQ147" s="1"/>
      <c r="AR147" s="7"/>
      <c r="AS147" s="7"/>
      <c r="AT147" s="109"/>
      <c r="AU147" s="109"/>
      <c r="AV147" s="1"/>
      <c r="AW147" s="1"/>
      <c r="AX147" s="7"/>
      <c r="AY147" s="7"/>
      <c r="AZ147" s="109"/>
      <c r="BA147" s="109"/>
      <c r="BB147" s="1"/>
      <c r="BC147" s="1"/>
      <c r="BD147" s="7"/>
      <c r="BE147" s="7"/>
      <c r="BF147" s="109"/>
      <c r="BG147" s="109"/>
    </row>
    <row r="148" spans="1:59" ht="14.25" customHeight="1">
      <c r="A148" s="1"/>
      <c r="B148" s="7"/>
      <c r="C148" s="7"/>
      <c r="D148" s="109"/>
      <c r="E148" s="109"/>
      <c r="F148" s="1"/>
      <c r="G148" s="1"/>
      <c r="H148" s="7"/>
      <c r="I148" s="7"/>
      <c r="J148" s="109"/>
      <c r="K148" s="109"/>
      <c r="L148" s="1"/>
      <c r="M148" s="1"/>
      <c r="N148" s="7"/>
      <c r="O148" s="7"/>
      <c r="P148" s="109"/>
      <c r="Q148" s="109"/>
      <c r="R148" s="1"/>
      <c r="S148" s="1"/>
      <c r="T148" s="7"/>
      <c r="U148" s="7"/>
      <c r="V148" s="109"/>
      <c r="W148" s="109"/>
      <c r="X148" s="1"/>
      <c r="Y148" s="1"/>
      <c r="Z148" s="7"/>
      <c r="AA148" s="7"/>
      <c r="AB148" s="109"/>
      <c r="AC148" s="109"/>
      <c r="AD148" s="1"/>
      <c r="AE148" s="1"/>
      <c r="AF148" s="7"/>
      <c r="AG148" s="7"/>
      <c r="AH148" s="109"/>
      <c r="AI148" s="109"/>
      <c r="AJ148" s="1"/>
      <c r="AK148" s="1"/>
      <c r="AL148" s="7"/>
      <c r="AM148" s="7"/>
      <c r="AN148" s="109"/>
      <c r="AO148" s="109"/>
      <c r="AP148" s="1"/>
      <c r="AQ148" s="1"/>
      <c r="AR148" s="7"/>
      <c r="AS148" s="7"/>
      <c r="AT148" s="109"/>
      <c r="AU148" s="109"/>
      <c r="AV148" s="1"/>
      <c r="AW148" s="1"/>
      <c r="AX148" s="7"/>
      <c r="AY148" s="7"/>
      <c r="AZ148" s="109"/>
      <c r="BA148" s="109"/>
      <c r="BB148" s="1"/>
      <c r="BC148" s="1"/>
      <c r="BD148" s="7"/>
      <c r="BE148" s="7"/>
      <c r="BF148" s="109"/>
      <c r="BG148" s="109"/>
    </row>
    <row r="149" spans="1:59" ht="14.25" customHeight="1">
      <c r="A149" s="1"/>
      <c r="B149" s="7"/>
      <c r="C149" s="7"/>
      <c r="D149" s="109"/>
      <c r="E149" s="109"/>
      <c r="F149" s="1"/>
      <c r="G149" s="1"/>
      <c r="H149" s="7"/>
      <c r="I149" s="7"/>
      <c r="J149" s="109"/>
      <c r="K149" s="109"/>
      <c r="L149" s="1"/>
      <c r="M149" s="1"/>
      <c r="N149" s="7"/>
      <c r="O149" s="7"/>
      <c r="P149" s="109"/>
      <c r="Q149" s="109"/>
      <c r="R149" s="1"/>
      <c r="S149" s="1"/>
      <c r="T149" s="7"/>
      <c r="U149" s="7"/>
      <c r="V149" s="109"/>
      <c r="W149" s="109"/>
      <c r="X149" s="1"/>
      <c r="Y149" s="1"/>
      <c r="Z149" s="7"/>
      <c r="AA149" s="7"/>
      <c r="AB149" s="109"/>
      <c r="AC149" s="109"/>
      <c r="AD149" s="1"/>
      <c r="AE149" s="1"/>
      <c r="AF149" s="7"/>
      <c r="AG149" s="7"/>
      <c r="AH149" s="109"/>
      <c r="AI149" s="109"/>
      <c r="AJ149" s="1"/>
      <c r="AK149" s="1"/>
      <c r="AL149" s="7"/>
      <c r="AM149" s="7"/>
      <c r="AN149" s="109"/>
      <c r="AO149" s="109"/>
      <c r="AP149" s="1"/>
      <c r="AQ149" s="1"/>
      <c r="AR149" s="7"/>
      <c r="AS149" s="7"/>
      <c r="AT149" s="109"/>
      <c r="AU149" s="109"/>
      <c r="AV149" s="1"/>
      <c r="AW149" s="1"/>
      <c r="AX149" s="7"/>
      <c r="AY149" s="7"/>
      <c r="AZ149" s="109"/>
      <c r="BA149" s="109"/>
      <c r="BB149" s="1"/>
      <c r="BC149" s="1"/>
      <c r="BD149" s="7"/>
      <c r="BE149" s="7"/>
      <c r="BF149" s="109"/>
      <c r="BG149" s="109"/>
    </row>
    <row r="150" spans="1:59" ht="14.25" customHeight="1">
      <c r="A150" s="1"/>
      <c r="B150" s="7"/>
      <c r="C150" s="7"/>
      <c r="D150" s="109"/>
      <c r="E150" s="109"/>
      <c r="F150" s="1"/>
      <c r="G150" s="1"/>
      <c r="H150" s="7"/>
      <c r="I150" s="7"/>
      <c r="J150" s="109"/>
      <c r="K150" s="109"/>
      <c r="L150" s="1"/>
      <c r="M150" s="1"/>
      <c r="N150" s="7"/>
      <c r="O150" s="7"/>
      <c r="P150" s="109"/>
      <c r="Q150" s="109"/>
      <c r="R150" s="1"/>
      <c r="S150" s="1"/>
      <c r="T150" s="7"/>
      <c r="U150" s="7"/>
      <c r="V150" s="109"/>
      <c r="W150" s="109"/>
      <c r="X150" s="1"/>
      <c r="Y150" s="1"/>
      <c r="Z150" s="7"/>
      <c r="AA150" s="7"/>
      <c r="AB150" s="109"/>
      <c r="AC150" s="109"/>
      <c r="AD150" s="1"/>
      <c r="AE150" s="1"/>
      <c r="AF150" s="7"/>
      <c r="AG150" s="7"/>
      <c r="AH150" s="109"/>
      <c r="AI150" s="109"/>
      <c r="AJ150" s="1"/>
      <c r="AK150" s="1"/>
      <c r="AL150" s="7"/>
      <c r="AM150" s="7"/>
      <c r="AN150" s="109"/>
      <c r="AO150" s="109"/>
      <c r="AP150" s="1"/>
      <c r="AQ150" s="1"/>
      <c r="AR150" s="7"/>
      <c r="AS150" s="7"/>
      <c r="AT150" s="109"/>
      <c r="AU150" s="109"/>
      <c r="AV150" s="1"/>
      <c r="AW150" s="1"/>
      <c r="AX150" s="7"/>
      <c r="AY150" s="7"/>
      <c r="AZ150" s="109"/>
      <c r="BA150" s="109"/>
      <c r="BB150" s="1"/>
      <c r="BC150" s="1"/>
      <c r="BD150" s="7"/>
      <c r="BE150" s="7"/>
      <c r="BF150" s="109"/>
      <c r="BG150" s="109"/>
    </row>
    <row r="151" spans="1:59" ht="14.25" customHeight="1">
      <c r="A151" s="1"/>
      <c r="B151" s="7"/>
      <c r="C151" s="7"/>
      <c r="D151" s="109"/>
      <c r="E151" s="109"/>
      <c r="F151" s="1"/>
      <c r="G151" s="1"/>
      <c r="H151" s="7"/>
      <c r="I151" s="7"/>
      <c r="J151" s="109"/>
      <c r="K151" s="109"/>
      <c r="L151" s="1"/>
      <c r="M151" s="1"/>
      <c r="N151" s="7"/>
      <c r="O151" s="7"/>
      <c r="P151" s="109"/>
      <c r="Q151" s="109"/>
      <c r="R151" s="1"/>
      <c r="S151" s="1"/>
      <c r="T151" s="7"/>
      <c r="U151" s="7"/>
      <c r="V151" s="109"/>
      <c r="W151" s="109"/>
      <c r="X151" s="1"/>
      <c r="Y151" s="1"/>
      <c r="Z151" s="7"/>
      <c r="AA151" s="7"/>
      <c r="AB151" s="109"/>
      <c r="AC151" s="109"/>
      <c r="AD151" s="1"/>
      <c r="AE151" s="1"/>
      <c r="AF151" s="7"/>
      <c r="AG151" s="7"/>
      <c r="AH151" s="109"/>
      <c r="AI151" s="109"/>
      <c r="AJ151" s="1"/>
      <c r="AK151" s="1"/>
      <c r="AL151" s="7"/>
      <c r="AM151" s="7"/>
      <c r="AN151" s="109"/>
      <c r="AO151" s="109"/>
      <c r="AP151" s="1"/>
      <c r="AQ151" s="1"/>
      <c r="AR151" s="7"/>
      <c r="AS151" s="7"/>
      <c r="AT151" s="109"/>
      <c r="AU151" s="109"/>
      <c r="AV151" s="1"/>
      <c r="AW151" s="1"/>
      <c r="AX151" s="7"/>
      <c r="AY151" s="7"/>
      <c r="AZ151" s="109"/>
      <c r="BA151" s="109"/>
      <c r="BB151" s="1"/>
      <c r="BC151" s="1"/>
      <c r="BD151" s="7"/>
      <c r="BE151" s="7"/>
      <c r="BF151" s="109"/>
      <c r="BG151" s="109"/>
    </row>
    <row r="152" spans="1:59" ht="14.25" customHeight="1">
      <c r="A152" s="1"/>
      <c r="B152" s="7"/>
      <c r="C152" s="7"/>
      <c r="D152" s="109"/>
      <c r="E152" s="109"/>
      <c r="F152" s="1"/>
      <c r="G152" s="1"/>
      <c r="H152" s="7"/>
      <c r="I152" s="7"/>
      <c r="J152" s="109"/>
      <c r="K152" s="109"/>
      <c r="L152" s="1"/>
      <c r="M152" s="1"/>
      <c r="N152" s="7"/>
      <c r="O152" s="7"/>
      <c r="P152" s="109"/>
      <c r="Q152" s="109"/>
      <c r="R152" s="1"/>
      <c r="S152" s="1"/>
      <c r="T152" s="7"/>
      <c r="U152" s="7"/>
      <c r="V152" s="109"/>
      <c r="W152" s="109"/>
      <c r="X152" s="1"/>
      <c r="Y152" s="1"/>
      <c r="Z152" s="7"/>
      <c r="AA152" s="7"/>
      <c r="AB152" s="109"/>
      <c r="AC152" s="109"/>
      <c r="AD152" s="1"/>
      <c r="AE152" s="1"/>
      <c r="AF152" s="7"/>
      <c r="AG152" s="7"/>
      <c r="AH152" s="109"/>
      <c r="AI152" s="109"/>
      <c r="AJ152" s="1"/>
      <c r="AK152" s="1"/>
      <c r="AL152" s="7"/>
      <c r="AM152" s="7"/>
      <c r="AN152" s="109"/>
      <c r="AO152" s="109"/>
      <c r="AP152" s="1"/>
      <c r="AQ152" s="1"/>
      <c r="AR152" s="7"/>
      <c r="AS152" s="7"/>
      <c r="AT152" s="109"/>
      <c r="AU152" s="109"/>
      <c r="AV152" s="1"/>
      <c r="AW152" s="1"/>
      <c r="AX152" s="7"/>
      <c r="AY152" s="7"/>
      <c r="AZ152" s="109"/>
      <c r="BA152" s="109"/>
      <c r="BB152" s="1"/>
      <c r="BC152" s="1"/>
      <c r="BD152" s="7"/>
      <c r="BE152" s="7"/>
      <c r="BF152" s="109"/>
      <c r="BG152" s="109"/>
    </row>
    <row r="153" spans="1:59" ht="14.25" customHeight="1">
      <c r="A153" s="1"/>
      <c r="B153" s="7"/>
      <c r="C153" s="7"/>
      <c r="D153" s="109"/>
      <c r="E153" s="109"/>
      <c r="F153" s="1"/>
      <c r="G153" s="1"/>
      <c r="H153" s="7"/>
      <c r="I153" s="7"/>
      <c r="J153" s="109"/>
      <c r="K153" s="109"/>
      <c r="L153" s="1"/>
      <c r="M153" s="1"/>
      <c r="N153" s="7"/>
      <c r="O153" s="7"/>
      <c r="P153" s="109"/>
      <c r="Q153" s="109"/>
      <c r="R153" s="1"/>
      <c r="S153" s="1"/>
      <c r="T153" s="7"/>
      <c r="U153" s="7"/>
      <c r="V153" s="109"/>
      <c r="W153" s="109"/>
      <c r="X153" s="1"/>
      <c r="Y153" s="1"/>
      <c r="Z153" s="7"/>
      <c r="AA153" s="7"/>
      <c r="AB153" s="109"/>
      <c r="AC153" s="109"/>
      <c r="AD153" s="1"/>
      <c r="AE153" s="1"/>
      <c r="AF153" s="7"/>
      <c r="AG153" s="7"/>
      <c r="AH153" s="109"/>
      <c r="AI153" s="109"/>
      <c r="AJ153" s="1"/>
      <c r="AK153" s="1"/>
      <c r="AL153" s="7"/>
      <c r="AM153" s="7"/>
      <c r="AN153" s="109"/>
      <c r="AO153" s="109"/>
      <c r="AP153" s="1"/>
      <c r="AQ153" s="1"/>
      <c r="AR153" s="7"/>
      <c r="AS153" s="7"/>
      <c r="AT153" s="109"/>
      <c r="AU153" s="109"/>
      <c r="AV153" s="1"/>
      <c r="AW153" s="1"/>
      <c r="AX153" s="7"/>
      <c r="AY153" s="7"/>
      <c r="AZ153" s="109"/>
      <c r="BA153" s="109"/>
      <c r="BB153" s="1"/>
      <c r="BC153" s="1"/>
      <c r="BD153" s="7"/>
      <c r="BE153" s="7"/>
      <c r="BF153" s="109"/>
      <c r="BG153" s="109"/>
    </row>
    <row r="154" spans="1:59" ht="14.25" customHeight="1">
      <c r="A154" s="1"/>
      <c r="B154" s="7"/>
      <c r="C154" s="7"/>
      <c r="D154" s="109"/>
      <c r="E154" s="109"/>
      <c r="F154" s="1"/>
      <c r="G154" s="1"/>
      <c r="H154" s="7"/>
      <c r="I154" s="7"/>
      <c r="J154" s="109"/>
      <c r="K154" s="109"/>
      <c r="L154" s="1"/>
      <c r="M154" s="1"/>
      <c r="N154" s="7"/>
      <c r="O154" s="7"/>
      <c r="P154" s="109"/>
      <c r="Q154" s="109"/>
      <c r="R154" s="1"/>
      <c r="S154" s="1"/>
      <c r="T154" s="7"/>
      <c r="U154" s="7"/>
      <c r="V154" s="109"/>
      <c r="W154" s="109"/>
      <c r="X154" s="1"/>
      <c r="Y154" s="1"/>
      <c r="Z154" s="7"/>
      <c r="AA154" s="7"/>
      <c r="AB154" s="109"/>
      <c r="AC154" s="109"/>
      <c r="AD154" s="1"/>
      <c r="AE154" s="1"/>
      <c r="AF154" s="7"/>
      <c r="AG154" s="7"/>
      <c r="AH154" s="109"/>
      <c r="AI154" s="109"/>
      <c r="AJ154" s="1"/>
      <c r="AK154" s="1"/>
      <c r="AL154" s="7"/>
      <c r="AM154" s="7"/>
      <c r="AN154" s="109"/>
      <c r="AO154" s="109"/>
      <c r="AP154" s="1"/>
      <c r="AQ154" s="1"/>
      <c r="AR154" s="7"/>
      <c r="AS154" s="7"/>
      <c r="AT154" s="109"/>
      <c r="AU154" s="109"/>
      <c r="AV154" s="1"/>
      <c r="AW154" s="1"/>
      <c r="AX154" s="7"/>
      <c r="AY154" s="7"/>
      <c r="AZ154" s="109"/>
      <c r="BA154" s="109"/>
      <c r="BB154" s="1"/>
      <c r="BC154" s="1"/>
      <c r="BD154" s="7"/>
      <c r="BE154" s="7"/>
      <c r="BF154" s="109"/>
      <c r="BG154" s="109"/>
    </row>
    <row r="155" spans="1:59" ht="14.25" customHeight="1">
      <c r="A155" s="1"/>
      <c r="B155" s="7"/>
      <c r="C155" s="7"/>
      <c r="D155" s="109"/>
      <c r="E155" s="109"/>
      <c r="F155" s="1"/>
      <c r="G155" s="1"/>
      <c r="H155" s="7"/>
      <c r="I155" s="7"/>
      <c r="J155" s="109"/>
      <c r="K155" s="109"/>
      <c r="L155" s="1"/>
      <c r="M155" s="1"/>
      <c r="N155" s="7"/>
      <c r="O155" s="7"/>
      <c r="P155" s="109"/>
      <c r="Q155" s="109"/>
      <c r="R155" s="1"/>
      <c r="S155" s="1"/>
      <c r="T155" s="7"/>
      <c r="U155" s="7"/>
      <c r="V155" s="109"/>
      <c r="W155" s="109"/>
      <c r="X155" s="1"/>
      <c r="Y155" s="1"/>
      <c r="Z155" s="7"/>
      <c r="AA155" s="7"/>
      <c r="AB155" s="109"/>
      <c r="AC155" s="109"/>
      <c r="AD155" s="1"/>
      <c r="AE155" s="1"/>
      <c r="AF155" s="7"/>
      <c r="AG155" s="7"/>
      <c r="AH155" s="109"/>
      <c r="AI155" s="109"/>
      <c r="AJ155" s="1"/>
      <c r="AK155" s="1"/>
      <c r="AL155" s="7"/>
      <c r="AM155" s="7"/>
      <c r="AN155" s="109"/>
      <c r="AO155" s="109"/>
      <c r="AP155" s="1"/>
      <c r="AQ155" s="1"/>
      <c r="AR155" s="7"/>
      <c r="AS155" s="7"/>
      <c r="AT155" s="109"/>
      <c r="AU155" s="109"/>
      <c r="AV155" s="1"/>
      <c r="AW155" s="1"/>
      <c r="AX155" s="7"/>
      <c r="AY155" s="7"/>
      <c r="AZ155" s="109"/>
      <c r="BA155" s="109"/>
      <c r="BB155" s="1"/>
      <c r="BC155" s="1"/>
      <c r="BD155" s="7"/>
      <c r="BE155" s="7"/>
      <c r="BF155" s="109"/>
      <c r="BG155" s="109"/>
    </row>
    <row r="156" spans="1:59" ht="14.25" customHeight="1">
      <c r="A156" s="1"/>
      <c r="B156" s="7"/>
      <c r="C156" s="7"/>
      <c r="D156" s="109"/>
      <c r="E156" s="109"/>
      <c r="F156" s="1"/>
      <c r="G156" s="1"/>
      <c r="H156" s="7"/>
      <c r="I156" s="7"/>
      <c r="J156" s="109"/>
      <c r="K156" s="109"/>
      <c r="L156" s="1"/>
      <c r="M156" s="1"/>
      <c r="N156" s="7"/>
      <c r="O156" s="7"/>
      <c r="P156" s="109"/>
      <c r="Q156" s="109"/>
      <c r="R156" s="1"/>
      <c r="S156" s="1"/>
      <c r="T156" s="7"/>
      <c r="U156" s="7"/>
      <c r="V156" s="109"/>
      <c r="W156" s="109"/>
      <c r="X156" s="1"/>
      <c r="Y156" s="1"/>
      <c r="Z156" s="7"/>
      <c r="AA156" s="7"/>
      <c r="AB156" s="109"/>
      <c r="AC156" s="109"/>
      <c r="AD156" s="1"/>
      <c r="AE156" s="1"/>
      <c r="AF156" s="7"/>
      <c r="AG156" s="7"/>
      <c r="AH156" s="109"/>
      <c r="AI156" s="109"/>
      <c r="AJ156" s="1"/>
      <c r="AK156" s="1"/>
      <c r="AL156" s="7"/>
      <c r="AM156" s="7"/>
      <c r="AN156" s="109"/>
      <c r="AO156" s="109"/>
      <c r="AP156" s="1"/>
      <c r="AQ156" s="1"/>
      <c r="AR156" s="7"/>
      <c r="AS156" s="7"/>
      <c r="AT156" s="109"/>
      <c r="AU156" s="109"/>
      <c r="AV156" s="1"/>
      <c r="AW156" s="1"/>
      <c r="AX156" s="7"/>
      <c r="AY156" s="7"/>
      <c r="AZ156" s="109"/>
      <c r="BA156" s="109"/>
      <c r="BB156" s="1"/>
      <c r="BC156" s="1"/>
      <c r="BD156" s="7"/>
      <c r="BE156" s="7"/>
      <c r="BF156" s="109"/>
      <c r="BG156" s="109"/>
    </row>
    <row r="157" spans="1:59" ht="14.25" customHeight="1">
      <c r="A157" s="1"/>
      <c r="B157" s="7"/>
      <c r="C157" s="7"/>
      <c r="D157" s="109"/>
      <c r="E157" s="109"/>
      <c r="F157" s="1"/>
      <c r="G157" s="1"/>
      <c r="H157" s="7"/>
      <c r="I157" s="7"/>
      <c r="J157" s="109"/>
      <c r="K157" s="109"/>
      <c r="L157" s="1"/>
      <c r="M157" s="1"/>
      <c r="N157" s="7"/>
      <c r="O157" s="7"/>
      <c r="P157" s="109"/>
      <c r="Q157" s="109"/>
      <c r="R157" s="1"/>
      <c r="S157" s="1"/>
      <c r="T157" s="7"/>
      <c r="U157" s="7"/>
      <c r="V157" s="109"/>
      <c r="W157" s="109"/>
      <c r="X157" s="1"/>
      <c r="Y157" s="1"/>
      <c r="Z157" s="7"/>
      <c r="AA157" s="7"/>
      <c r="AB157" s="109"/>
      <c r="AC157" s="109"/>
      <c r="AD157" s="1"/>
      <c r="AE157" s="1"/>
      <c r="AF157" s="7"/>
      <c r="AG157" s="7"/>
      <c r="AH157" s="109"/>
      <c r="AI157" s="109"/>
      <c r="AJ157" s="1"/>
      <c r="AK157" s="1"/>
      <c r="AL157" s="7"/>
      <c r="AM157" s="7"/>
      <c r="AN157" s="109"/>
      <c r="AO157" s="109"/>
      <c r="AP157" s="1"/>
      <c r="AQ157" s="1"/>
      <c r="AR157" s="7"/>
      <c r="AS157" s="7"/>
      <c r="AT157" s="109"/>
      <c r="AU157" s="109"/>
      <c r="AV157" s="1"/>
      <c r="AW157" s="1"/>
      <c r="AX157" s="7"/>
      <c r="AY157" s="7"/>
      <c r="AZ157" s="109"/>
      <c r="BA157" s="109"/>
      <c r="BB157" s="1"/>
      <c r="BC157" s="1"/>
      <c r="BD157" s="7"/>
      <c r="BE157" s="7"/>
      <c r="BF157" s="109"/>
      <c r="BG157" s="109"/>
    </row>
    <row r="158" spans="1:59" ht="14.25" customHeight="1">
      <c r="A158" s="1"/>
      <c r="B158" s="7"/>
      <c r="C158" s="7"/>
      <c r="D158" s="109"/>
      <c r="E158" s="109"/>
      <c r="F158" s="1"/>
      <c r="G158" s="1"/>
      <c r="H158" s="7"/>
      <c r="I158" s="7"/>
      <c r="J158" s="109"/>
      <c r="K158" s="109"/>
      <c r="L158" s="1"/>
      <c r="M158" s="1"/>
      <c r="N158" s="7"/>
      <c r="O158" s="7"/>
      <c r="P158" s="109"/>
      <c r="Q158" s="109"/>
      <c r="R158" s="1"/>
      <c r="S158" s="1"/>
      <c r="T158" s="7"/>
      <c r="U158" s="7"/>
      <c r="V158" s="109"/>
      <c r="W158" s="109"/>
      <c r="X158" s="1"/>
      <c r="Y158" s="1"/>
      <c r="Z158" s="7"/>
      <c r="AA158" s="7"/>
      <c r="AB158" s="109"/>
      <c r="AC158" s="109"/>
      <c r="AD158" s="1"/>
      <c r="AE158" s="1"/>
      <c r="AF158" s="7"/>
      <c r="AG158" s="7"/>
      <c r="AH158" s="109"/>
      <c r="AI158" s="109"/>
      <c r="AJ158" s="1"/>
      <c r="AK158" s="1"/>
      <c r="AL158" s="7"/>
      <c r="AM158" s="7"/>
      <c r="AN158" s="109"/>
      <c r="AO158" s="109"/>
      <c r="AP158" s="1"/>
      <c r="AQ158" s="1"/>
      <c r="AR158" s="7"/>
      <c r="AS158" s="7"/>
      <c r="AT158" s="109"/>
      <c r="AU158" s="109"/>
      <c r="AV158" s="1"/>
      <c r="AW158" s="1"/>
      <c r="AX158" s="7"/>
      <c r="AY158" s="7"/>
      <c r="AZ158" s="109"/>
      <c r="BA158" s="109"/>
      <c r="BB158" s="1"/>
      <c r="BC158" s="1"/>
      <c r="BD158" s="7"/>
      <c r="BE158" s="7"/>
      <c r="BF158" s="109"/>
      <c r="BG158" s="109"/>
    </row>
    <row r="159" spans="1:59" ht="14.25" customHeight="1">
      <c r="A159" s="1"/>
      <c r="B159" s="7"/>
      <c r="C159" s="7"/>
      <c r="D159" s="109"/>
      <c r="E159" s="109"/>
      <c r="F159" s="1"/>
      <c r="G159" s="1"/>
      <c r="H159" s="7"/>
      <c r="I159" s="7"/>
      <c r="J159" s="109"/>
      <c r="K159" s="109"/>
      <c r="L159" s="1"/>
      <c r="M159" s="1"/>
      <c r="N159" s="7"/>
      <c r="O159" s="7"/>
      <c r="P159" s="109"/>
      <c r="Q159" s="109"/>
      <c r="R159" s="1"/>
      <c r="S159" s="1"/>
      <c r="T159" s="7"/>
      <c r="U159" s="7"/>
      <c r="V159" s="109"/>
      <c r="W159" s="109"/>
      <c r="X159" s="1"/>
      <c r="Y159" s="1"/>
      <c r="Z159" s="7"/>
      <c r="AA159" s="7"/>
      <c r="AB159" s="109"/>
      <c r="AC159" s="109"/>
      <c r="AD159" s="1"/>
      <c r="AE159" s="1"/>
      <c r="AF159" s="7"/>
      <c r="AG159" s="7"/>
      <c r="AH159" s="109"/>
      <c r="AI159" s="109"/>
      <c r="AJ159" s="1"/>
      <c r="AK159" s="1"/>
      <c r="AL159" s="7"/>
      <c r="AM159" s="7"/>
      <c r="AN159" s="109"/>
      <c r="AO159" s="109"/>
      <c r="AP159" s="1"/>
      <c r="AQ159" s="1"/>
      <c r="AR159" s="7"/>
      <c r="AS159" s="7"/>
      <c r="AT159" s="109"/>
      <c r="AU159" s="109"/>
      <c r="AV159" s="1"/>
      <c r="AW159" s="1"/>
      <c r="AX159" s="7"/>
      <c r="AY159" s="7"/>
      <c r="AZ159" s="109"/>
      <c r="BA159" s="109"/>
      <c r="BB159" s="1"/>
      <c r="BC159" s="1"/>
      <c r="BD159" s="7"/>
      <c r="BE159" s="7"/>
      <c r="BF159" s="109"/>
      <c r="BG159" s="109"/>
    </row>
    <row r="160" spans="1:59" ht="14.25" customHeight="1">
      <c r="A160" s="1"/>
      <c r="B160" s="7"/>
      <c r="C160" s="7"/>
      <c r="D160" s="109"/>
      <c r="E160" s="109"/>
      <c r="F160" s="1"/>
      <c r="G160" s="1"/>
      <c r="H160" s="7"/>
      <c r="I160" s="7"/>
      <c r="J160" s="109"/>
      <c r="K160" s="109"/>
      <c r="L160" s="1"/>
      <c r="M160" s="1"/>
      <c r="N160" s="7"/>
      <c r="O160" s="7"/>
      <c r="P160" s="109"/>
      <c r="Q160" s="109"/>
      <c r="R160" s="1"/>
      <c r="S160" s="1"/>
      <c r="T160" s="7"/>
      <c r="U160" s="7"/>
      <c r="V160" s="109"/>
      <c r="W160" s="109"/>
      <c r="X160" s="1"/>
      <c r="Y160" s="1"/>
      <c r="Z160" s="7"/>
      <c r="AA160" s="7"/>
      <c r="AB160" s="109"/>
      <c r="AC160" s="109"/>
      <c r="AD160" s="1"/>
      <c r="AE160" s="1"/>
      <c r="AF160" s="7"/>
      <c r="AG160" s="7"/>
      <c r="AH160" s="109"/>
      <c r="AI160" s="109"/>
      <c r="AJ160" s="1"/>
      <c r="AK160" s="1"/>
      <c r="AL160" s="7"/>
      <c r="AM160" s="7"/>
      <c r="AN160" s="109"/>
      <c r="AO160" s="109"/>
      <c r="AP160" s="1"/>
      <c r="AQ160" s="1"/>
      <c r="AR160" s="7"/>
      <c r="AS160" s="7"/>
      <c r="AT160" s="109"/>
      <c r="AU160" s="109"/>
      <c r="AV160" s="1"/>
      <c r="AW160" s="1"/>
      <c r="AX160" s="7"/>
      <c r="AY160" s="7"/>
      <c r="AZ160" s="109"/>
      <c r="BA160" s="109"/>
      <c r="BB160" s="1"/>
      <c r="BC160" s="1"/>
      <c r="BD160" s="7"/>
      <c r="BE160" s="7"/>
      <c r="BF160" s="109"/>
      <c r="BG160" s="109"/>
    </row>
    <row r="161" spans="1:59" ht="14.25" customHeight="1">
      <c r="A161" s="1"/>
      <c r="B161" s="7"/>
      <c r="C161" s="7"/>
      <c r="D161" s="109"/>
      <c r="E161" s="109"/>
      <c r="F161" s="1"/>
      <c r="G161" s="1"/>
      <c r="H161" s="7"/>
      <c r="I161" s="7"/>
      <c r="J161" s="109"/>
      <c r="K161" s="109"/>
      <c r="L161" s="1"/>
      <c r="M161" s="1"/>
      <c r="N161" s="7"/>
      <c r="O161" s="7"/>
      <c r="P161" s="109"/>
      <c r="Q161" s="109"/>
      <c r="R161" s="1"/>
      <c r="S161" s="1"/>
      <c r="T161" s="7"/>
      <c r="U161" s="7"/>
      <c r="V161" s="109"/>
      <c r="W161" s="109"/>
      <c r="X161" s="1"/>
      <c r="Y161" s="1"/>
      <c r="Z161" s="7"/>
      <c r="AA161" s="7"/>
      <c r="AB161" s="109"/>
      <c r="AC161" s="109"/>
      <c r="AD161" s="1"/>
      <c r="AE161" s="1"/>
      <c r="AF161" s="7"/>
      <c r="AG161" s="7"/>
      <c r="AH161" s="109"/>
      <c r="AI161" s="109"/>
      <c r="AJ161" s="1"/>
      <c r="AK161" s="1"/>
      <c r="AL161" s="7"/>
      <c r="AM161" s="7"/>
      <c r="AN161" s="109"/>
      <c r="AO161" s="109"/>
      <c r="AP161" s="1"/>
      <c r="AQ161" s="1"/>
      <c r="AR161" s="7"/>
      <c r="AS161" s="7"/>
      <c r="AT161" s="109"/>
      <c r="AU161" s="109"/>
      <c r="AV161" s="1"/>
      <c r="AW161" s="1"/>
      <c r="AX161" s="7"/>
      <c r="AY161" s="7"/>
      <c r="AZ161" s="109"/>
      <c r="BA161" s="109"/>
      <c r="BB161" s="1"/>
      <c r="BC161" s="1"/>
      <c r="BD161" s="7"/>
      <c r="BE161" s="7"/>
      <c r="BF161" s="109"/>
      <c r="BG161" s="109"/>
    </row>
    <row r="162" spans="1:59" ht="14.25" customHeight="1">
      <c r="A162" s="1"/>
      <c r="B162" s="7"/>
      <c r="C162" s="7"/>
      <c r="D162" s="109"/>
      <c r="E162" s="109"/>
      <c r="F162" s="1"/>
      <c r="G162" s="1"/>
      <c r="H162" s="7"/>
      <c r="I162" s="7"/>
      <c r="J162" s="109"/>
      <c r="K162" s="109"/>
      <c r="L162" s="1"/>
      <c r="M162" s="1"/>
      <c r="N162" s="7"/>
      <c r="O162" s="7"/>
      <c r="P162" s="109"/>
      <c r="Q162" s="109"/>
      <c r="R162" s="1"/>
      <c r="S162" s="1"/>
      <c r="T162" s="7"/>
      <c r="U162" s="7"/>
      <c r="V162" s="109"/>
      <c r="W162" s="109"/>
      <c r="X162" s="1"/>
      <c r="Y162" s="1"/>
      <c r="Z162" s="7"/>
      <c r="AA162" s="7"/>
      <c r="AB162" s="109"/>
      <c r="AC162" s="109"/>
      <c r="AD162" s="1"/>
      <c r="AE162" s="1"/>
      <c r="AF162" s="7"/>
      <c r="AG162" s="7"/>
      <c r="AH162" s="109"/>
      <c r="AI162" s="109"/>
      <c r="AJ162" s="1"/>
      <c r="AK162" s="1"/>
      <c r="AL162" s="7"/>
      <c r="AM162" s="7"/>
      <c r="AN162" s="109"/>
      <c r="AO162" s="109"/>
      <c r="AP162" s="1"/>
      <c r="AQ162" s="1"/>
      <c r="AR162" s="7"/>
      <c r="AS162" s="7"/>
      <c r="AT162" s="109"/>
      <c r="AU162" s="109"/>
      <c r="AV162" s="1"/>
      <c r="AW162" s="1"/>
      <c r="AX162" s="7"/>
      <c r="AY162" s="7"/>
      <c r="AZ162" s="109"/>
      <c r="BA162" s="109"/>
      <c r="BB162" s="1"/>
      <c r="BC162" s="1"/>
      <c r="BD162" s="7"/>
      <c r="BE162" s="7"/>
      <c r="BF162" s="109"/>
      <c r="BG162" s="109"/>
    </row>
    <row r="163" spans="1:59" ht="14.25" customHeight="1">
      <c r="A163" s="1"/>
      <c r="B163" s="7"/>
      <c r="C163" s="7"/>
      <c r="D163" s="109"/>
      <c r="E163" s="109"/>
      <c r="F163" s="1"/>
      <c r="G163" s="1"/>
      <c r="H163" s="7"/>
      <c r="I163" s="7"/>
      <c r="J163" s="109"/>
      <c r="K163" s="109"/>
      <c r="L163" s="1"/>
      <c r="M163" s="1"/>
      <c r="N163" s="7"/>
      <c r="O163" s="7"/>
      <c r="P163" s="109"/>
      <c r="Q163" s="109"/>
      <c r="R163" s="1"/>
      <c r="S163" s="1"/>
      <c r="T163" s="7"/>
      <c r="U163" s="7"/>
      <c r="V163" s="109"/>
      <c r="W163" s="109"/>
      <c r="X163" s="1"/>
      <c r="Y163" s="1"/>
      <c r="Z163" s="7"/>
      <c r="AA163" s="7"/>
      <c r="AB163" s="109"/>
      <c r="AC163" s="109"/>
      <c r="AD163" s="1"/>
      <c r="AE163" s="1"/>
      <c r="AF163" s="7"/>
      <c r="AG163" s="7"/>
      <c r="AH163" s="109"/>
      <c r="AI163" s="109"/>
      <c r="AJ163" s="1"/>
      <c r="AK163" s="1"/>
      <c r="AL163" s="7"/>
      <c r="AM163" s="7"/>
      <c r="AN163" s="109"/>
      <c r="AO163" s="109"/>
      <c r="AP163" s="1"/>
      <c r="AQ163" s="1"/>
      <c r="AR163" s="7"/>
      <c r="AS163" s="7"/>
      <c r="AT163" s="109"/>
      <c r="AU163" s="109"/>
      <c r="AV163" s="1"/>
      <c r="AW163" s="1"/>
      <c r="AX163" s="7"/>
      <c r="AY163" s="7"/>
      <c r="AZ163" s="109"/>
      <c r="BA163" s="109"/>
      <c r="BB163" s="1"/>
      <c r="BC163" s="1"/>
      <c r="BD163" s="7"/>
      <c r="BE163" s="7"/>
      <c r="BF163" s="109"/>
      <c r="BG163" s="109"/>
    </row>
    <row r="164" spans="1:59" ht="14.25" customHeight="1">
      <c r="A164" s="1"/>
      <c r="B164" s="7"/>
      <c r="C164" s="7"/>
      <c r="D164" s="109"/>
      <c r="E164" s="109"/>
      <c r="F164" s="1"/>
      <c r="G164" s="1"/>
      <c r="H164" s="7"/>
      <c r="I164" s="7"/>
      <c r="J164" s="109"/>
      <c r="K164" s="109"/>
      <c r="L164" s="1"/>
      <c r="M164" s="1"/>
      <c r="N164" s="7"/>
      <c r="O164" s="7"/>
      <c r="P164" s="109"/>
      <c r="Q164" s="109"/>
      <c r="R164" s="1"/>
      <c r="S164" s="1"/>
      <c r="T164" s="7"/>
      <c r="U164" s="7"/>
      <c r="V164" s="109"/>
      <c r="W164" s="109"/>
      <c r="X164" s="1"/>
      <c r="Y164" s="1"/>
      <c r="Z164" s="7"/>
      <c r="AA164" s="7"/>
      <c r="AB164" s="109"/>
      <c r="AC164" s="109"/>
      <c r="AD164" s="1"/>
      <c r="AE164" s="1"/>
      <c r="AF164" s="7"/>
      <c r="AG164" s="7"/>
      <c r="AH164" s="109"/>
      <c r="AI164" s="109"/>
      <c r="AJ164" s="1"/>
      <c r="AK164" s="1"/>
      <c r="AL164" s="7"/>
      <c r="AM164" s="7"/>
      <c r="AN164" s="109"/>
      <c r="AO164" s="109"/>
      <c r="AP164" s="1"/>
      <c r="AQ164" s="1"/>
      <c r="AR164" s="7"/>
      <c r="AS164" s="7"/>
      <c r="AT164" s="109"/>
      <c r="AU164" s="109"/>
      <c r="AV164" s="1"/>
      <c r="AW164" s="1"/>
      <c r="AX164" s="7"/>
      <c r="AY164" s="7"/>
      <c r="AZ164" s="109"/>
      <c r="BA164" s="109"/>
      <c r="BB164" s="1"/>
      <c r="BC164" s="1"/>
      <c r="BD164" s="7"/>
      <c r="BE164" s="7"/>
      <c r="BF164" s="109"/>
      <c r="BG164" s="109"/>
    </row>
    <row r="165" spans="1:59" ht="14.25" customHeight="1">
      <c r="A165" s="1"/>
      <c r="B165" s="7"/>
      <c r="C165" s="7"/>
      <c r="D165" s="109"/>
      <c r="E165" s="109"/>
      <c r="F165" s="1"/>
      <c r="G165" s="1"/>
      <c r="H165" s="7"/>
      <c r="I165" s="7"/>
      <c r="J165" s="109"/>
      <c r="K165" s="109"/>
      <c r="L165" s="1"/>
      <c r="M165" s="1"/>
      <c r="N165" s="7"/>
      <c r="O165" s="7"/>
      <c r="P165" s="109"/>
      <c r="Q165" s="109"/>
      <c r="R165" s="1"/>
      <c r="S165" s="1"/>
      <c r="T165" s="7"/>
      <c r="U165" s="7"/>
      <c r="V165" s="109"/>
      <c r="W165" s="109"/>
      <c r="X165" s="1"/>
      <c r="Y165" s="1"/>
      <c r="Z165" s="7"/>
      <c r="AA165" s="7"/>
      <c r="AB165" s="109"/>
      <c r="AC165" s="109"/>
      <c r="AD165" s="1"/>
      <c r="AE165" s="1"/>
      <c r="AF165" s="7"/>
      <c r="AG165" s="7"/>
      <c r="AH165" s="109"/>
      <c r="AI165" s="109"/>
      <c r="AJ165" s="1"/>
      <c r="AK165" s="1"/>
      <c r="AL165" s="7"/>
      <c r="AM165" s="7"/>
      <c r="AN165" s="109"/>
      <c r="AO165" s="109"/>
      <c r="AP165" s="1"/>
      <c r="AQ165" s="1"/>
      <c r="AR165" s="7"/>
      <c r="AS165" s="7"/>
      <c r="AT165" s="109"/>
      <c r="AU165" s="109"/>
      <c r="AV165" s="1"/>
      <c r="AW165" s="1"/>
      <c r="AX165" s="7"/>
      <c r="AY165" s="7"/>
      <c r="AZ165" s="109"/>
      <c r="BA165" s="109"/>
      <c r="BB165" s="1"/>
      <c r="BC165" s="1"/>
      <c r="BD165" s="7"/>
      <c r="BE165" s="7"/>
      <c r="BF165" s="109"/>
      <c r="BG165" s="109"/>
    </row>
    <row r="166" spans="1:59" ht="14.25" customHeight="1">
      <c r="A166" s="1"/>
      <c r="B166" s="7"/>
      <c r="C166" s="7"/>
      <c r="D166" s="109"/>
      <c r="E166" s="109"/>
      <c r="F166" s="1"/>
      <c r="G166" s="1"/>
      <c r="H166" s="7"/>
      <c r="I166" s="7"/>
      <c r="J166" s="109"/>
      <c r="K166" s="109"/>
      <c r="L166" s="1"/>
      <c r="M166" s="1"/>
      <c r="N166" s="7"/>
      <c r="O166" s="7"/>
      <c r="P166" s="109"/>
      <c r="Q166" s="109"/>
      <c r="R166" s="1"/>
      <c r="S166" s="1"/>
      <c r="T166" s="7"/>
      <c r="U166" s="7"/>
      <c r="V166" s="109"/>
      <c r="W166" s="109"/>
      <c r="X166" s="1"/>
      <c r="Y166" s="1"/>
      <c r="Z166" s="7"/>
      <c r="AA166" s="7"/>
      <c r="AB166" s="109"/>
      <c r="AC166" s="109"/>
      <c r="AD166" s="1"/>
      <c r="AE166" s="1"/>
      <c r="AF166" s="7"/>
      <c r="AG166" s="7"/>
      <c r="AH166" s="109"/>
      <c r="AI166" s="109"/>
      <c r="AJ166" s="1"/>
      <c r="AK166" s="1"/>
      <c r="AL166" s="7"/>
      <c r="AM166" s="7"/>
      <c r="AN166" s="109"/>
      <c r="AO166" s="109"/>
      <c r="AP166" s="1"/>
      <c r="AQ166" s="1"/>
      <c r="AR166" s="7"/>
      <c r="AS166" s="7"/>
      <c r="AT166" s="109"/>
      <c r="AU166" s="109"/>
      <c r="AV166" s="1"/>
      <c r="AW166" s="1"/>
      <c r="AX166" s="7"/>
      <c r="AY166" s="7"/>
      <c r="AZ166" s="109"/>
      <c r="BA166" s="109"/>
      <c r="BB166" s="1"/>
      <c r="BC166" s="1"/>
      <c r="BD166" s="7"/>
      <c r="BE166" s="7"/>
      <c r="BF166" s="109"/>
      <c r="BG166" s="109"/>
    </row>
    <row r="167" spans="1:59" ht="14.25" customHeight="1">
      <c r="A167" s="1"/>
      <c r="B167" s="7"/>
      <c r="C167" s="7"/>
      <c r="D167" s="109"/>
      <c r="E167" s="109"/>
      <c r="F167" s="1"/>
      <c r="G167" s="1"/>
      <c r="H167" s="7"/>
      <c r="I167" s="7"/>
      <c r="J167" s="109"/>
      <c r="K167" s="109"/>
      <c r="L167" s="1"/>
      <c r="M167" s="1"/>
      <c r="N167" s="7"/>
      <c r="O167" s="7"/>
      <c r="P167" s="109"/>
      <c r="Q167" s="109"/>
      <c r="R167" s="1"/>
      <c r="S167" s="1"/>
      <c r="T167" s="7"/>
      <c r="U167" s="7"/>
      <c r="V167" s="109"/>
      <c r="W167" s="109"/>
      <c r="X167" s="1"/>
      <c r="Y167" s="1"/>
      <c r="Z167" s="7"/>
      <c r="AA167" s="7"/>
      <c r="AB167" s="109"/>
      <c r="AC167" s="109"/>
      <c r="AD167" s="1"/>
      <c r="AE167" s="1"/>
      <c r="AF167" s="7"/>
      <c r="AG167" s="7"/>
      <c r="AH167" s="109"/>
      <c r="AI167" s="109"/>
      <c r="AJ167" s="1"/>
      <c r="AK167" s="1"/>
      <c r="AL167" s="7"/>
      <c r="AM167" s="7"/>
      <c r="AN167" s="109"/>
      <c r="AO167" s="109"/>
      <c r="AP167" s="1"/>
      <c r="AQ167" s="1"/>
      <c r="AR167" s="7"/>
      <c r="AS167" s="7"/>
      <c r="AT167" s="109"/>
      <c r="AU167" s="109"/>
      <c r="AV167" s="1"/>
      <c r="AW167" s="1"/>
      <c r="AX167" s="7"/>
      <c r="AY167" s="7"/>
      <c r="AZ167" s="109"/>
      <c r="BA167" s="109"/>
      <c r="BB167" s="1"/>
      <c r="BC167" s="1"/>
      <c r="BD167" s="7"/>
      <c r="BE167" s="7"/>
      <c r="BF167" s="109"/>
      <c r="BG167" s="109"/>
    </row>
    <row r="168" spans="1:59" ht="14.25" customHeight="1">
      <c r="A168" s="1"/>
      <c r="B168" s="7"/>
      <c r="C168" s="7"/>
      <c r="D168" s="109"/>
      <c r="E168" s="109"/>
      <c r="F168" s="1"/>
      <c r="G168" s="1"/>
      <c r="H168" s="7"/>
      <c r="I168" s="7"/>
      <c r="J168" s="109"/>
      <c r="K168" s="109"/>
      <c r="L168" s="1"/>
      <c r="M168" s="1"/>
      <c r="N168" s="7"/>
      <c r="O168" s="7"/>
      <c r="P168" s="109"/>
      <c r="Q168" s="109"/>
      <c r="R168" s="1"/>
      <c r="S168" s="1"/>
      <c r="T168" s="7"/>
      <c r="U168" s="7"/>
      <c r="V168" s="109"/>
      <c r="W168" s="109"/>
      <c r="X168" s="1"/>
      <c r="Y168" s="1"/>
      <c r="Z168" s="7"/>
      <c r="AA168" s="7"/>
      <c r="AB168" s="109"/>
      <c r="AC168" s="109"/>
      <c r="AD168" s="1"/>
      <c r="AE168" s="1"/>
      <c r="AF168" s="7"/>
      <c r="AG168" s="7"/>
      <c r="AH168" s="109"/>
      <c r="AI168" s="109"/>
      <c r="AJ168" s="1"/>
      <c r="AK168" s="1"/>
      <c r="AL168" s="7"/>
      <c r="AM168" s="7"/>
      <c r="AN168" s="109"/>
      <c r="AO168" s="109"/>
      <c r="AP168" s="1"/>
      <c r="AQ168" s="1"/>
      <c r="AR168" s="7"/>
      <c r="AS168" s="7"/>
      <c r="AT168" s="109"/>
      <c r="AU168" s="109"/>
      <c r="AV168" s="1"/>
      <c r="AW168" s="1"/>
      <c r="AX168" s="7"/>
      <c r="AY168" s="7"/>
      <c r="AZ168" s="109"/>
      <c r="BA168" s="109"/>
      <c r="BB168" s="1"/>
      <c r="BC168" s="1"/>
      <c r="BD168" s="7"/>
      <c r="BE168" s="7"/>
      <c r="BF168" s="109"/>
      <c r="BG168" s="109"/>
    </row>
    <row r="169" spans="1:59" ht="14.25" customHeight="1">
      <c r="A169" s="1"/>
      <c r="B169" s="7"/>
      <c r="C169" s="7"/>
      <c r="D169" s="109"/>
      <c r="E169" s="109"/>
      <c r="F169" s="1"/>
      <c r="G169" s="1"/>
      <c r="H169" s="7"/>
      <c r="I169" s="7"/>
      <c r="J169" s="109"/>
      <c r="K169" s="109"/>
      <c r="L169" s="1"/>
      <c r="M169" s="1"/>
      <c r="N169" s="7"/>
      <c r="O169" s="7"/>
      <c r="P169" s="109"/>
      <c r="Q169" s="109"/>
      <c r="R169" s="1"/>
      <c r="S169" s="1"/>
      <c r="T169" s="7"/>
      <c r="U169" s="7"/>
      <c r="V169" s="109"/>
      <c r="W169" s="109"/>
      <c r="X169" s="1"/>
      <c r="Y169" s="1"/>
      <c r="Z169" s="7"/>
      <c r="AA169" s="7"/>
      <c r="AB169" s="109"/>
      <c r="AC169" s="109"/>
      <c r="AD169" s="1"/>
      <c r="AE169" s="1"/>
      <c r="AF169" s="7"/>
      <c r="AG169" s="7"/>
      <c r="AH169" s="109"/>
      <c r="AI169" s="109"/>
      <c r="AJ169" s="1"/>
      <c r="AK169" s="1"/>
      <c r="AL169" s="7"/>
      <c r="AM169" s="7"/>
      <c r="AN169" s="109"/>
      <c r="AO169" s="109"/>
      <c r="AP169" s="1"/>
      <c r="AQ169" s="1"/>
      <c r="AR169" s="7"/>
      <c r="AS169" s="7"/>
      <c r="AT169" s="109"/>
      <c r="AU169" s="109"/>
      <c r="AV169" s="1"/>
      <c r="AW169" s="1"/>
      <c r="AX169" s="7"/>
      <c r="AY169" s="7"/>
      <c r="AZ169" s="109"/>
      <c r="BA169" s="109"/>
      <c r="BB169" s="1"/>
      <c r="BC169" s="1"/>
      <c r="BD169" s="7"/>
      <c r="BE169" s="7"/>
      <c r="BF169" s="109"/>
      <c r="BG169" s="109"/>
    </row>
    <row r="170" spans="1:59" ht="14.25" customHeight="1">
      <c r="A170" s="1"/>
      <c r="B170" s="7"/>
      <c r="C170" s="7"/>
      <c r="D170" s="109"/>
      <c r="E170" s="109"/>
      <c r="F170" s="1"/>
      <c r="G170" s="1"/>
      <c r="H170" s="7"/>
      <c r="I170" s="7"/>
      <c r="J170" s="109"/>
      <c r="K170" s="109"/>
      <c r="L170" s="1"/>
      <c r="M170" s="1"/>
      <c r="N170" s="7"/>
      <c r="O170" s="7"/>
      <c r="P170" s="109"/>
      <c r="Q170" s="109"/>
      <c r="R170" s="1"/>
      <c r="S170" s="1"/>
      <c r="T170" s="7"/>
      <c r="U170" s="7"/>
      <c r="V170" s="109"/>
      <c r="W170" s="109"/>
      <c r="X170" s="1"/>
      <c r="Y170" s="1"/>
      <c r="Z170" s="7"/>
      <c r="AA170" s="7"/>
      <c r="AB170" s="109"/>
      <c r="AC170" s="109"/>
      <c r="AD170" s="1"/>
      <c r="AE170" s="1"/>
      <c r="AF170" s="7"/>
      <c r="AG170" s="7"/>
      <c r="AH170" s="109"/>
      <c r="AI170" s="109"/>
      <c r="AJ170" s="1"/>
      <c r="AK170" s="1"/>
      <c r="AL170" s="7"/>
      <c r="AM170" s="7"/>
      <c r="AN170" s="109"/>
      <c r="AO170" s="109"/>
      <c r="AP170" s="1"/>
      <c r="AQ170" s="1"/>
      <c r="AR170" s="7"/>
      <c r="AS170" s="7"/>
      <c r="AT170" s="109"/>
      <c r="AU170" s="109"/>
      <c r="AV170" s="1"/>
      <c r="AW170" s="1"/>
      <c r="AX170" s="7"/>
      <c r="AY170" s="7"/>
      <c r="AZ170" s="109"/>
      <c r="BA170" s="109"/>
      <c r="BB170" s="1"/>
      <c r="BC170" s="1"/>
      <c r="BD170" s="7"/>
      <c r="BE170" s="7"/>
      <c r="BF170" s="109"/>
      <c r="BG170" s="109"/>
    </row>
    <row r="171" spans="1:59" ht="14.25" customHeight="1">
      <c r="A171" s="1"/>
      <c r="B171" s="7"/>
      <c r="C171" s="7"/>
      <c r="D171" s="109"/>
      <c r="E171" s="109"/>
      <c r="F171" s="1"/>
      <c r="G171" s="1"/>
      <c r="H171" s="7"/>
      <c r="I171" s="7"/>
      <c r="J171" s="109"/>
      <c r="K171" s="109"/>
      <c r="L171" s="1"/>
      <c r="M171" s="1"/>
      <c r="N171" s="7"/>
      <c r="O171" s="7"/>
      <c r="P171" s="109"/>
      <c r="Q171" s="109"/>
      <c r="R171" s="1"/>
      <c r="S171" s="1"/>
      <c r="T171" s="7"/>
      <c r="U171" s="7"/>
      <c r="V171" s="109"/>
      <c r="W171" s="109"/>
      <c r="X171" s="1"/>
      <c r="Y171" s="1"/>
      <c r="Z171" s="7"/>
      <c r="AA171" s="7"/>
      <c r="AB171" s="109"/>
      <c r="AC171" s="109"/>
      <c r="AD171" s="1"/>
      <c r="AE171" s="1"/>
      <c r="AF171" s="7"/>
      <c r="AG171" s="7"/>
      <c r="AH171" s="109"/>
      <c r="AI171" s="109"/>
      <c r="AJ171" s="1"/>
      <c r="AK171" s="1"/>
      <c r="AL171" s="7"/>
      <c r="AM171" s="7"/>
      <c r="AN171" s="109"/>
      <c r="AO171" s="109"/>
      <c r="AP171" s="1"/>
      <c r="AQ171" s="1"/>
      <c r="AR171" s="7"/>
      <c r="AS171" s="7"/>
      <c r="AT171" s="109"/>
      <c r="AU171" s="109"/>
      <c r="AV171" s="1"/>
      <c r="AW171" s="1"/>
      <c r="AX171" s="7"/>
      <c r="AY171" s="7"/>
      <c r="AZ171" s="109"/>
      <c r="BA171" s="109"/>
      <c r="BB171" s="1"/>
      <c r="BC171" s="1"/>
      <c r="BD171" s="7"/>
      <c r="BE171" s="7"/>
      <c r="BF171" s="109"/>
      <c r="BG171" s="109"/>
    </row>
    <row r="172" spans="1:59" ht="14.25" customHeight="1">
      <c r="A172" s="1"/>
      <c r="B172" s="7"/>
      <c r="C172" s="7"/>
      <c r="D172" s="109"/>
      <c r="E172" s="109"/>
      <c r="F172" s="1"/>
      <c r="G172" s="1"/>
      <c r="H172" s="7"/>
      <c r="I172" s="7"/>
      <c r="J172" s="109"/>
      <c r="K172" s="109"/>
      <c r="L172" s="1"/>
      <c r="M172" s="1"/>
      <c r="N172" s="7"/>
      <c r="O172" s="7"/>
      <c r="P172" s="109"/>
      <c r="Q172" s="109"/>
      <c r="R172" s="1"/>
      <c r="S172" s="1"/>
      <c r="T172" s="7"/>
      <c r="U172" s="7"/>
      <c r="V172" s="109"/>
      <c r="W172" s="109"/>
      <c r="X172" s="1"/>
      <c r="Y172" s="1"/>
      <c r="Z172" s="7"/>
      <c r="AA172" s="7"/>
      <c r="AB172" s="109"/>
      <c r="AC172" s="109"/>
      <c r="AD172" s="1"/>
      <c r="AE172" s="1"/>
      <c r="AF172" s="7"/>
      <c r="AG172" s="7"/>
      <c r="AH172" s="109"/>
      <c r="AI172" s="109"/>
      <c r="AJ172" s="1"/>
      <c r="AK172" s="1"/>
      <c r="AL172" s="7"/>
      <c r="AM172" s="7"/>
      <c r="AN172" s="109"/>
      <c r="AO172" s="109"/>
      <c r="AP172" s="1"/>
      <c r="AQ172" s="1"/>
      <c r="AR172" s="7"/>
      <c r="AS172" s="7"/>
      <c r="AT172" s="109"/>
      <c r="AU172" s="109"/>
      <c r="AV172" s="1"/>
      <c r="AW172" s="1"/>
      <c r="AX172" s="7"/>
      <c r="AY172" s="7"/>
      <c r="AZ172" s="109"/>
      <c r="BA172" s="109"/>
      <c r="BB172" s="1"/>
      <c r="BC172" s="1"/>
      <c r="BD172" s="7"/>
      <c r="BE172" s="7"/>
      <c r="BF172" s="109"/>
      <c r="BG172" s="109"/>
    </row>
    <row r="173" spans="1:59" ht="14.25" customHeight="1">
      <c r="A173" s="1"/>
      <c r="B173" s="7"/>
      <c r="C173" s="7"/>
      <c r="D173" s="109"/>
      <c r="E173" s="109"/>
      <c r="F173" s="1"/>
      <c r="G173" s="1"/>
      <c r="H173" s="7"/>
      <c r="I173" s="7"/>
      <c r="J173" s="109"/>
      <c r="K173" s="109"/>
      <c r="L173" s="1"/>
      <c r="M173" s="1"/>
      <c r="N173" s="7"/>
      <c r="O173" s="7"/>
      <c r="P173" s="109"/>
      <c r="Q173" s="109"/>
      <c r="R173" s="1"/>
      <c r="S173" s="1"/>
      <c r="T173" s="7"/>
      <c r="U173" s="7"/>
      <c r="V173" s="109"/>
      <c r="W173" s="109"/>
      <c r="X173" s="1"/>
      <c r="Y173" s="1"/>
      <c r="Z173" s="7"/>
      <c r="AA173" s="7"/>
      <c r="AB173" s="109"/>
      <c r="AC173" s="109"/>
      <c r="AD173" s="1"/>
      <c r="AE173" s="1"/>
      <c r="AF173" s="7"/>
      <c r="AG173" s="7"/>
      <c r="AH173" s="109"/>
      <c r="AI173" s="109"/>
      <c r="AJ173" s="1"/>
      <c r="AK173" s="1"/>
      <c r="AL173" s="7"/>
      <c r="AM173" s="7"/>
      <c r="AN173" s="109"/>
      <c r="AO173" s="109"/>
      <c r="AP173" s="1"/>
      <c r="AQ173" s="1"/>
      <c r="AR173" s="7"/>
      <c r="AS173" s="7"/>
      <c r="AT173" s="109"/>
      <c r="AU173" s="109"/>
      <c r="AV173" s="1"/>
      <c r="AW173" s="1"/>
      <c r="AX173" s="7"/>
      <c r="AY173" s="7"/>
      <c r="AZ173" s="109"/>
      <c r="BA173" s="109"/>
      <c r="BB173" s="1"/>
      <c r="BC173" s="1"/>
      <c r="BD173" s="7"/>
      <c r="BE173" s="7"/>
      <c r="BF173" s="109"/>
      <c r="BG173" s="109"/>
    </row>
    <row r="174" spans="1:59" ht="14.25" customHeight="1">
      <c r="A174" s="1"/>
      <c r="B174" s="7"/>
      <c r="C174" s="7"/>
      <c r="D174" s="109"/>
      <c r="E174" s="109"/>
      <c r="F174" s="1"/>
      <c r="G174" s="1"/>
      <c r="H174" s="7"/>
      <c r="I174" s="7"/>
      <c r="J174" s="109"/>
      <c r="K174" s="109"/>
      <c r="L174" s="1"/>
      <c r="M174" s="1"/>
      <c r="N174" s="7"/>
      <c r="O174" s="7"/>
      <c r="P174" s="109"/>
      <c r="Q174" s="109"/>
      <c r="R174" s="1"/>
      <c r="S174" s="1"/>
      <c r="T174" s="7"/>
      <c r="U174" s="7"/>
      <c r="V174" s="109"/>
      <c r="W174" s="109"/>
      <c r="X174" s="1"/>
      <c r="Y174" s="1"/>
      <c r="Z174" s="7"/>
      <c r="AA174" s="7"/>
      <c r="AB174" s="109"/>
      <c r="AC174" s="109"/>
      <c r="AD174" s="1"/>
      <c r="AE174" s="1"/>
      <c r="AF174" s="7"/>
      <c r="AG174" s="7"/>
      <c r="AH174" s="109"/>
      <c r="AI174" s="109"/>
      <c r="AJ174" s="1"/>
      <c r="AK174" s="1"/>
      <c r="AL174" s="7"/>
      <c r="AM174" s="7"/>
      <c r="AN174" s="109"/>
      <c r="AO174" s="109"/>
      <c r="AP174" s="1"/>
      <c r="AQ174" s="1"/>
      <c r="AR174" s="7"/>
      <c r="AS174" s="7"/>
      <c r="AT174" s="109"/>
      <c r="AU174" s="109"/>
      <c r="AV174" s="1"/>
      <c r="AW174" s="1"/>
      <c r="AX174" s="7"/>
      <c r="AY174" s="7"/>
      <c r="AZ174" s="109"/>
      <c r="BA174" s="109"/>
      <c r="BB174" s="1"/>
      <c r="BC174" s="1"/>
      <c r="BD174" s="7"/>
      <c r="BE174" s="7"/>
      <c r="BF174" s="109"/>
      <c r="BG174" s="109"/>
    </row>
    <row r="175" spans="1:59" ht="14.25" customHeight="1">
      <c r="A175" s="1"/>
      <c r="B175" s="7"/>
      <c r="C175" s="7"/>
      <c r="D175" s="109"/>
      <c r="E175" s="109"/>
      <c r="F175" s="1"/>
      <c r="G175" s="1"/>
      <c r="H175" s="7"/>
      <c r="I175" s="7"/>
      <c r="J175" s="109"/>
      <c r="K175" s="109"/>
      <c r="L175" s="1"/>
      <c r="M175" s="1"/>
      <c r="N175" s="7"/>
      <c r="O175" s="7"/>
      <c r="P175" s="109"/>
      <c r="Q175" s="109"/>
      <c r="R175" s="1"/>
      <c r="S175" s="1"/>
      <c r="T175" s="7"/>
      <c r="U175" s="7"/>
      <c r="V175" s="109"/>
      <c r="W175" s="109"/>
      <c r="X175" s="1"/>
      <c r="Y175" s="1"/>
      <c r="Z175" s="7"/>
      <c r="AA175" s="7"/>
      <c r="AB175" s="109"/>
      <c r="AC175" s="109"/>
      <c r="AD175" s="1"/>
      <c r="AE175" s="1"/>
      <c r="AF175" s="7"/>
      <c r="AG175" s="7"/>
      <c r="AH175" s="109"/>
      <c r="AI175" s="109"/>
      <c r="AJ175" s="1"/>
      <c r="AK175" s="1"/>
      <c r="AL175" s="7"/>
      <c r="AM175" s="7"/>
      <c r="AN175" s="109"/>
      <c r="AO175" s="109"/>
      <c r="AP175" s="1"/>
      <c r="AQ175" s="1"/>
      <c r="AR175" s="7"/>
      <c r="AS175" s="7"/>
      <c r="AT175" s="109"/>
      <c r="AU175" s="109"/>
      <c r="AV175" s="1"/>
      <c r="AW175" s="1"/>
      <c r="AX175" s="7"/>
      <c r="AY175" s="7"/>
      <c r="AZ175" s="109"/>
      <c r="BA175" s="109"/>
      <c r="BB175" s="1"/>
      <c r="BC175" s="1"/>
      <c r="BD175" s="7"/>
      <c r="BE175" s="7"/>
      <c r="BF175" s="109"/>
      <c r="BG175" s="109"/>
    </row>
    <row r="176" spans="1:59" ht="14.25" customHeight="1">
      <c r="A176" s="1"/>
      <c r="B176" s="7"/>
      <c r="C176" s="7"/>
      <c r="D176" s="109"/>
      <c r="E176" s="109"/>
      <c r="F176" s="1"/>
      <c r="G176" s="1"/>
      <c r="H176" s="7"/>
      <c r="I176" s="7"/>
      <c r="J176" s="109"/>
      <c r="K176" s="109"/>
      <c r="L176" s="1"/>
      <c r="M176" s="1"/>
      <c r="N176" s="7"/>
      <c r="O176" s="7"/>
      <c r="P176" s="109"/>
      <c r="Q176" s="109"/>
      <c r="R176" s="1"/>
      <c r="S176" s="1"/>
      <c r="T176" s="7"/>
      <c r="U176" s="7"/>
      <c r="V176" s="109"/>
      <c r="W176" s="109"/>
      <c r="X176" s="1"/>
      <c r="Y176" s="1"/>
      <c r="Z176" s="7"/>
      <c r="AA176" s="7"/>
      <c r="AB176" s="109"/>
      <c r="AC176" s="109"/>
      <c r="AD176" s="1"/>
      <c r="AE176" s="1"/>
      <c r="AF176" s="7"/>
      <c r="AG176" s="7"/>
      <c r="AH176" s="109"/>
      <c r="AI176" s="109"/>
      <c r="AJ176" s="1"/>
      <c r="AK176" s="1"/>
      <c r="AL176" s="7"/>
      <c r="AM176" s="7"/>
      <c r="AN176" s="109"/>
      <c r="AO176" s="109"/>
      <c r="AP176" s="1"/>
      <c r="AQ176" s="1"/>
      <c r="AR176" s="7"/>
      <c r="AS176" s="7"/>
      <c r="AT176" s="109"/>
      <c r="AU176" s="109"/>
      <c r="AV176" s="1"/>
      <c r="AW176" s="1"/>
      <c r="AX176" s="7"/>
      <c r="AY176" s="7"/>
      <c r="AZ176" s="109"/>
      <c r="BA176" s="109"/>
      <c r="BB176" s="1"/>
      <c r="BC176" s="1"/>
      <c r="BD176" s="7"/>
      <c r="BE176" s="7"/>
      <c r="BF176" s="109"/>
      <c r="BG176" s="109"/>
    </row>
    <row r="177" spans="1:59" ht="14.25" customHeight="1">
      <c r="A177" s="1"/>
      <c r="B177" s="7"/>
      <c r="C177" s="7"/>
      <c r="D177" s="109"/>
      <c r="E177" s="109"/>
      <c r="F177" s="1"/>
      <c r="G177" s="1"/>
      <c r="H177" s="7"/>
      <c r="I177" s="7"/>
      <c r="J177" s="109"/>
      <c r="K177" s="109"/>
      <c r="L177" s="1"/>
      <c r="M177" s="1"/>
      <c r="N177" s="7"/>
      <c r="O177" s="7"/>
      <c r="P177" s="109"/>
      <c r="Q177" s="109"/>
      <c r="R177" s="1"/>
      <c r="S177" s="1"/>
      <c r="T177" s="7"/>
      <c r="U177" s="7"/>
      <c r="V177" s="109"/>
      <c r="W177" s="109"/>
      <c r="X177" s="1"/>
      <c r="Y177" s="1"/>
      <c r="Z177" s="7"/>
      <c r="AA177" s="7"/>
      <c r="AB177" s="109"/>
      <c r="AC177" s="109"/>
      <c r="AD177" s="1"/>
      <c r="AE177" s="1"/>
      <c r="AF177" s="7"/>
      <c r="AG177" s="7"/>
      <c r="AH177" s="109"/>
      <c r="AI177" s="109"/>
      <c r="AJ177" s="1"/>
      <c r="AK177" s="1"/>
      <c r="AL177" s="7"/>
      <c r="AM177" s="7"/>
      <c r="AN177" s="109"/>
      <c r="AO177" s="109"/>
      <c r="AP177" s="1"/>
      <c r="AQ177" s="1"/>
      <c r="AR177" s="7"/>
      <c r="AS177" s="7"/>
      <c r="AT177" s="109"/>
      <c r="AU177" s="109"/>
      <c r="AV177" s="1"/>
      <c r="AW177" s="1"/>
      <c r="AX177" s="7"/>
      <c r="AY177" s="7"/>
      <c r="AZ177" s="109"/>
      <c r="BA177" s="109"/>
      <c r="BB177" s="1"/>
      <c r="BC177" s="1"/>
      <c r="BD177" s="7"/>
      <c r="BE177" s="7"/>
      <c r="BF177" s="109"/>
      <c r="BG177" s="109"/>
    </row>
    <row r="178" spans="1:59" ht="14.25" customHeight="1">
      <c r="A178" s="1"/>
      <c r="B178" s="7"/>
      <c r="C178" s="7"/>
      <c r="D178" s="109"/>
      <c r="E178" s="109"/>
      <c r="F178" s="1"/>
      <c r="G178" s="1"/>
      <c r="H178" s="7"/>
      <c r="I178" s="7"/>
      <c r="J178" s="109"/>
      <c r="K178" s="109"/>
      <c r="L178" s="1"/>
      <c r="M178" s="1"/>
      <c r="N178" s="7"/>
      <c r="O178" s="7"/>
      <c r="P178" s="109"/>
      <c r="Q178" s="109"/>
      <c r="R178" s="1"/>
      <c r="S178" s="1"/>
      <c r="T178" s="7"/>
      <c r="U178" s="7"/>
      <c r="V178" s="109"/>
      <c r="W178" s="109"/>
      <c r="X178" s="1"/>
      <c r="Y178" s="1"/>
      <c r="Z178" s="7"/>
      <c r="AA178" s="7"/>
      <c r="AB178" s="109"/>
      <c r="AC178" s="109"/>
      <c r="AD178" s="1"/>
      <c r="AE178" s="1"/>
      <c r="AF178" s="7"/>
      <c r="AG178" s="7"/>
      <c r="AH178" s="109"/>
      <c r="AI178" s="109"/>
      <c r="AJ178" s="1"/>
      <c r="AK178" s="1"/>
      <c r="AL178" s="7"/>
      <c r="AM178" s="7"/>
      <c r="AN178" s="109"/>
      <c r="AO178" s="109"/>
      <c r="AP178" s="1"/>
      <c r="AQ178" s="1"/>
      <c r="AR178" s="7"/>
      <c r="AS178" s="7"/>
      <c r="AT178" s="109"/>
      <c r="AU178" s="109"/>
      <c r="AV178" s="1"/>
      <c r="AW178" s="1"/>
      <c r="AX178" s="7"/>
      <c r="AY178" s="7"/>
      <c r="AZ178" s="109"/>
      <c r="BA178" s="109"/>
      <c r="BB178" s="1"/>
      <c r="BC178" s="1"/>
      <c r="BD178" s="7"/>
      <c r="BE178" s="7"/>
      <c r="BF178" s="109"/>
      <c r="BG178" s="109"/>
    </row>
    <row r="179" spans="1:59" ht="14.25" customHeight="1">
      <c r="A179" s="1"/>
      <c r="B179" s="7"/>
      <c r="C179" s="7"/>
      <c r="D179" s="109"/>
      <c r="E179" s="109"/>
      <c r="F179" s="1"/>
      <c r="G179" s="1"/>
      <c r="H179" s="7"/>
      <c r="I179" s="7"/>
      <c r="J179" s="109"/>
      <c r="K179" s="109"/>
      <c r="L179" s="1"/>
      <c r="M179" s="1"/>
      <c r="N179" s="7"/>
      <c r="O179" s="7"/>
      <c r="P179" s="109"/>
      <c r="Q179" s="109"/>
      <c r="R179" s="1"/>
      <c r="S179" s="1"/>
      <c r="T179" s="7"/>
      <c r="U179" s="7"/>
      <c r="V179" s="109"/>
      <c r="W179" s="109"/>
      <c r="X179" s="1"/>
      <c r="Y179" s="1"/>
      <c r="Z179" s="7"/>
      <c r="AA179" s="7"/>
      <c r="AB179" s="109"/>
      <c r="AC179" s="109"/>
      <c r="AD179" s="1"/>
      <c r="AE179" s="1"/>
      <c r="AF179" s="7"/>
      <c r="AG179" s="7"/>
      <c r="AH179" s="109"/>
      <c r="AI179" s="109"/>
      <c r="AJ179" s="1"/>
      <c r="AK179" s="1"/>
      <c r="AL179" s="7"/>
      <c r="AM179" s="7"/>
      <c r="AN179" s="109"/>
      <c r="AO179" s="109"/>
      <c r="AP179" s="1"/>
      <c r="AQ179" s="1"/>
      <c r="AR179" s="7"/>
      <c r="AS179" s="7"/>
      <c r="AT179" s="109"/>
      <c r="AU179" s="109"/>
      <c r="AV179" s="1"/>
      <c r="AW179" s="1"/>
      <c r="AX179" s="7"/>
      <c r="AY179" s="7"/>
      <c r="AZ179" s="109"/>
      <c r="BA179" s="109"/>
      <c r="BB179" s="1"/>
      <c r="BC179" s="1"/>
      <c r="BD179" s="7"/>
      <c r="BE179" s="7"/>
      <c r="BF179" s="109"/>
      <c r="BG179" s="109"/>
    </row>
    <row r="180" spans="1:59" ht="14.25" customHeight="1">
      <c r="A180" s="1"/>
      <c r="B180" s="7"/>
      <c r="C180" s="7"/>
      <c r="D180" s="109"/>
      <c r="E180" s="109"/>
      <c r="F180" s="1"/>
      <c r="G180" s="1"/>
      <c r="H180" s="7"/>
      <c r="I180" s="7"/>
      <c r="J180" s="109"/>
      <c r="K180" s="109"/>
      <c r="L180" s="1"/>
      <c r="M180" s="1"/>
      <c r="N180" s="7"/>
      <c r="O180" s="7"/>
      <c r="P180" s="109"/>
      <c r="Q180" s="109"/>
      <c r="R180" s="1"/>
      <c r="S180" s="1"/>
      <c r="T180" s="7"/>
      <c r="U180" s="7"/>
      <c r="V180" s="109"/>
      <c r="W180" s="109"/>
      <c r="X180" s="1"/>
      <c r="Y180" s="1"/>
      <c r="Z180" s="7"/>
      <c r="AA180" s="7"/>
      <c r="AB180" s="109"/>
      <c r="AC180" s="109"/>
      <c r="AD180" s="1"/>
      <c r="AE180" s="1"/>
      <c r="AF180" s="7"/>
      <c r="AG180" s="7"/>
      <c r="AH180" s="109"/>
      <c r="AI180" s="109"/>
      <c r="AJ180" s="1"/>
      <c r="AK180" s="1"/>
      <c r="AL180" s="7"/>
      <c r="AM180" s="7"/>
      <c r="AN180" s="109"/>
      <c r="AO180" s="109"/>
      <c r="AP180" s="1"/>
      <c r="AQ180" s="1"/>
      <c r="AR180" s="7"/>
      <c r="AS180" s="7"/>
      <c r="AT180" s="109"/>
      <c r="AU180" s="109"/>
      <c r="AV180" s="1"/>
      <c r="AW180" s="1"/>
      <c r="AX180" s="7"/>
      <c r="AY180" s="7"/>
      <c r="AZ180" s="109"/>
      <c r="BA180" s="109"/>
      <c r="BB180" s="1"/>
      <c r="BC180" s="1"/>
      <c r="BD180" s="7"/>
      <c r="BE180" s="7"/>
      <c r="BF180" s="109"/>
      <c r="BG180" s="109"/>
    </row>
    <row r="181" spans="1:59" ht="14.25" customHeight="1">
      <c r="A181" s="1"/>
      <c r="B181" s="7"/>
      <c r="C181" s="7"/>
      <c r="D181" s="109"/>
      <c r="E181" s="109"/>
      <c r="F181" s="1"/>
      <c r="G181" s="1"/>
      <c r="H181" s="7"/>
      <c r="I181" s="7"/>
      <c r="J181" s="109"/>
      <c r="K181" s="109"/>
      <c r="L181" s="1"/>
      <c r="M181" s="1"/>
      <c r="N181" s="7"/>
      <c r="O181" s="7"/>
      <c r="P181" s="109"/>
      <c r="Q181" s="109"/>
      <c r="R181" s="1"/>
      <c r="S181" s="1"/>
      <c r="T181" s="7"/>
      <c r="U181" s="7"/>
      <c r="V181" s="109"/>
      <c r="W181" s="109"/>
      <c r="X181" s="1"/>
      <c r="Y181" s="1"/>
      <c r="Z181" s="7"/>
      <c r="AA181" s="7"/>
      <c r="AB181" s="109"/>
      <c r="AC181" s="109"/>
      <c r="AD181" s="1"/>
      <c r="AE181" s="1"/>
      <c r="AF181" s="7"/>
      <c r="AG181" s="7"/>
      <c r="AH181" s="109"/>
      <c r="AI181" s="109"/>
      <c r="AJ181" s="1"/>
      <c r="AK181" s="1"/>
      <c r="AL181" s="7"/>
      <c r="AM181" s="7"/>
      <c r="AN181" s="109"/>
      <c r="AO181" s="109"/>
      <c r="AP181" s="1"/>
      <c r="AQ181" s="1"/>
      <c r="AR181" s="7"/>
      <c r="AS181" s="7"/>
      <c r="AT181" s="109"/>
      <c r="AU181" s="109"/>
      <c r="AV181" s="1"/>
      <c r="AW181" s="1"/>
      <c r="AX181" s="7"/>
      <c r="AY181" s="7"/>
      <c r="AZ181" s="109"/>
      <c r="BA181" s="109"/>
      <c r="BB181" s="1"/>
      <c r="BC181" s="1"/>
      <c r="BD181" s="7"/>
      <c r="BE181" s="7"/>
      <c r="BF181" s="109"/>
      <c r="BG181" s="109"/>
    </row>
    <row r="182" spans="1:59" ht="14.25" customHeight="1">
      <c r="A182" s="1"/>
      <c r="B182" s="7"/>
      <c r="C182" s="7"/>
      <c r="D182" s="109"/>
      <c r="E182" s="109"/>
      <c r="F182" s="1"/>
      <c r="G182" s="1"/>
      <c r="H182" s="7"/>
      <c r="I182" s="7"/>
      <c r="J182" s="109"/>
      <c r="K182" s="109"/>
      <c r="L182" s="1"/>
      <c r="M182" s="1"/>
      <c r="N182" s="7"/>
      <c r="O182" s="7"/>
      <c r="P182" s="109"/>
      <c r="Q182" s="109"/>
      <c r="R182" s="1"/>
      <c r="S182" s="1"/>
      <c r="T182" s="7"/>
      <c r="U182" s="7"/>
      <c r="V182" s="109"/>
      <c r="W182" s="109"/>
      <c r="X182" s="1"/>
      <c r="Y182" s="1"/>
      <c r="Z182" s="7"/>
      <c r="AA182" s="7"/>
      <c r="AB182" s="109"/>
      <c r="AC182" s="109"/>
      <c r="AD182" s="1"/>
      <c r="AE182" s="1"/>
      <c r="AF182" s="7"/>
      <c r="AG182" s="7"/>
      <c r="AH182" s="109"/>
      <c r="AI182" s="109"/>
      <c r="AJ182" s="1"/>
      <c r="AK182" s="1"/>
      <c r="AL182" s="7"/>
      <c r="AM182" s="7"/>
      <c r="AN182" s="109"/>
      <c r="AO182" s="109"/>
      <c r="AP182" s="1"/>
      <c r="AQ182" s="1"/>
      <c r="AR182" s="7"/>
      <c r="AS182" s="7"/>
      <c r="AT182" s="109"/>
      <c r="AU182" s="109"/>
      <c r="AV182" s="1"/>
      <c r="AW182" s="1"/>
      <c r="AX182" s="7"/>
      <c r="AY182" s="7"/>
      <c r="AZ182" s="109"/>
      <c r="BA182" s="109"/>
      <c r="BB182" s="1"/>
      <c r="BC182" s="1"/>
      <c r="BD182" s="7"/>
      <c r="BE182" s="7"/>
      <c r="BF182" s="109"/>
      <c r="BG182" s="109"/>
    </row>
    <row r="183" spans="1:59" ht="14.25" customHeight="1">
      <c r="A183" s="1"/>
      <c r="B183" s="7"/>
      <c r="C183" s="7"/>
      <c r="D183" s="109"/>
      <c r="E183" s="109"/>
      <c r="F183" s="1"/>
      <c r="G183" s="1"/>
      <c r="H183" s="7"/>
      <c r="I183" s="7"/>
      <c r="J183" s="109"/>
      <c r="K183" s="109"/>
      <c r="L183" s="1"/>
      <c r="M183" s="1"/>
      <c r="N183" s="7"/>
      <c r="O183" s="7"/>
      <c r="P183" s="109"/>
      <c r="Q183" s="109"/>
      <c r="R183" s="1"/>
      <c r="S183" s="1"/>
      <c r="T183" s="7"/>
      <c r="U183" s="7"/>
      <c r="V183" s="109"/>
      <c r="W183" s="109"/>
      <c r="X183" s="1"/>
      <c r="Y183" s="1"/>
      <c r="Z183" s="7"/>
      <c r="AA183" s="7"/>
      <c r="AB183" s="109"/>
      <c r="AC183" s="109"/>
      <c r="AD183" s="1"/>
      <c r="AE183" s="1"/>
      <c r="AF183" s="7"/>
      <c r="AG183" s="7"/>
      <c r="AH183" s="109"/>
      <c r="AI183" s="109"/>
      <c r="AJ183" s="1"/>
      <c r="AK183" s="1"/>
      <c r="AL183" s="7"/>
      <c r="AM183" s="7"/>
      <c r="AN183" s="109"/>
      <c r="AO183" s="109"/>
      <c r="AP183" s="1"/>
      <c r="AQ183" s="1"/>
      <c r="AR183" s="7"/>
      <c r="AS183" s="7"/>
      <c r="AT183" s="109"/>
      <c r="AU183" s="109"/>
      <c r="AV183" s="1"/>
      <c r="AW183" s="1"/>
      <c r="AX183" s="7"/>
      <c r="AY183" s="7"/>
      <c r="AZ183" s="109"/>
      <c r="BA183" s="109"/>
      <c r="BB183" s="1"/>
      <c r="BC183" s="1"/>
      <c r="BD183" s="7"/>
      <c r="BE183" s="7"/>
      <c r="BF183" s="109"/>
      <c r="BG183" s="109"/>
    </row>
    <row r="184" spans="1:59" ht="14.25" customHeight="1">
      <c r="A184" s="1"/>
      <c r="B184" s="7"/>
      <c r="C184" s="7"/>
      <c r="D184" s="109"/>
      <c r="E184" s="109"/>
      <c r="F184" s="1"/>
      <c r="G184" s="1"/>
      <c r="H184" s="7"/>
      <c r="I184" s="7"/>
      <c r="J184" s="109"/>
      <c r="K184" s="109"/>
      <c r="L184" s="1"/>
      <c r="M184" s="1"/>
      <c r="N184" s="7"/>
      <c r="O184" s="7"/>
      <c r="P184" s="109"/>
      <c r="Q184" s="109"/>
      <c r="R184" s="1"/>
      <c r="S184" s="1"/>
      <c r="T184" s="7"/>
      <c r="U184" s="7"/>
      <c r="V184" s="109"/>
      <c r="W184" s="109"/>
      <c r="X184" s="1"/>
      <c r="Y184" s="1"/>
      <c r="Z184" s="7"/>
      <c r="AA184" s="7"/>
      <c r="AB184" s="109"/>
      <c r="AC184" s="109"/>
      <c r="AD184" s="1"/>
      <c r="AE184" s="1"/>
      <c r="AF184" s="7"/>
      <c r="AG184" s="7"/>
      <c r="AH184" s="109"/>
      <c r="AI184" s="109"/>
      <c r="AJ184" s="1"/>
      <c r="AK184" s="1"/>
      <c r="AL184" s="7"/>
      <c r="AM184" s="7"/>
      <c r="AN184" s="109"/>
      <c r="AO184" s="109"/>
      <c r="AP184" s="1"/>
      <c r="AQ184" s="1"/>
      <c r="AR184" s="7"/>
      <c r="AS184" s="7"/>
      <c r="AT184" s="109"/>
      <c r="AU184" s="109"/>
      <c r="AV184" s="1"/>
      <c r="AW184" s="1"/>
      <c r="AX184" s="7"/>
      <c r="AY184" s="7"/>
      <c r="AZ184" s="109"/>
      <c r="BA184" s="109"/>
      <c r="BB184" s="1"/>
      <c r="BC184" s="1"/>
      <c r="BD184" s="7"/>
      <c r="BE184" s="7"/>
      <c r="BF184" s="109"/>
      <c r="BG184" s="109"/>
    </row>
    <row r="185" spans="1:59" ht="14.25" customHeight="1">
      <c r="A185" s="1"/>
      <c r="B185" s="7"/>
      <c r="C185" s="7"/>
      <c r="D185" s="109"/>
      <c r="E185" s="109"/>
      <c r="F185" s="1"/>
      <c r="G185" s="1"/>
      <c r="H185" s="7"/>
      <c r="I185" s="7"/>
      <c r="J185" s="109"/>
      <c r="K185" s="109"/>
      <c r="L185" s="1"/>
      <c r="M185" s="1"/>
      <c r="N185" s="7"/>
      <c r="O185" s="7"/>
      <c r="P185" s="109"/>
      <c r="Q185" s="109"/>
      <c r="R185" s="1"/>
      <c r="S185" s="1"/>
      <c r="T185" s="7"/>
      <c r="U185" s="7"/>
      <c r="V185" s="109"/>
      <c r="W185" s="109"/>
      <c r="X185" s="1"/>
      <c r="Y185" s="1"/>
      <c r="Z185" s="7"/>
      <c r="AA185" s="7"/>
      <c r="AB185" s="109"/>
      <c r="AC185" s="109"/>
      <c r="AD185" s="1"/>
      <c r="AE185" s="1"/>
      <c r="AF185" s="7"/>
      <c r="AG185" s="7"/>
      <c r="AH185" s="109"/>
      <c r="AI185" s="109"/>
      <c r="AJ185" s="1"/>
      <c r="AK185" s="1"/>
      <c r="AL185" s="7"/>
      <c r="AM185" s="7"/>
      <c r="AN185" s="109"/>
      <c r="AO185" s="109"/>
      <c r="AP185" s="1"/>
      <c r="AQ185" s="1"/>
      <c r="AR185" s="7"/>
      <c r="AS185" s="7"/>
      <c r="AT185" s="109"/>
      <c r="AU185" s="109"/>
      <c r="AV185" s="1"/>
      <c r="AW185" s="1"/>
      <c r="AX185" s="7"/>
      <c r="AY185" s="7"/>
      <c r="AZ185" s="109"/>
      <c r="BA185" s="109"/>
      <c r="BB185" s="1"/>
      <c r="BC185" s="1"/>
      <c r="BD185" s="7"/>
      <c r="BE185" s="7"/>
      <c r="BF185" s="109"/>
      <c r="BG185" s="109"/>
    </row>
    <row r="186" spans="1:59" ht="14.25" customHeight="1">
      <c r="A186" s="1"/>
      <c r="B186" s="7"/>
      <c r="C186" s="7"/>
      <c r="D186" s="109"/>
      <c r="E186" s="109"/>
      <c r="F186" s="1"/>
      <c r="G186" s="1"/>
      <c r="H186" s="7"/>
      <c r="I186" s="7"/>
      <c r="J186" s="109"/>
      <c r="K186" s="109"/>
      <c r="L186" s="1"/>
      <c r="M186" s="1"/>
      <c r="N186" s="7"/>
      <c r="O186" s="7"/>
      <c r="P186" s="109"/>
      <c r="Q186" s="109"/>
      <c r="R186" s="1"/>
      <c r="S186" s="1"/>
      <c r="T186" s="7"/>
      <c r="U186" s="7"/>
      <c r="V186" s="109"/>
      <c r="W186" s="109"/>
      <c r="X186" s="1"/>
      <c r="Y186" s="1"/>
      <c r="Z186" s="7"/>
      <c r="AA186" s="7"/>
      <c r="AB186" s="109"/>
      <c r="AC186" s="109"/>
      <c r="AD186" s="1"/>
      <c r="AE186" s="1"/>
      <c r="AF186" s="7"/>
      <c r="AG186" s="7"/>
      <c r="AH186" s="109"/>
      <c r="AI186" s="109"/>
      <c r="AJ186" s="1"/>
      <c r="AK186" s="1"/>
      <c r="AL186" s="7"/>
      <c r="AM186" s="7"/>
      <c r="AN186" s="109"/>
      <c r="AO186" s="109"/>
      <c r="AP186" s="1"/>
      <c r="AQ186" s="1"/>
      <c r="AR186" s="7"/>
      <c r="AS186" s="7"/>
      <c r="AT186" s="109"/>
      <c r="AU186" s="109"/>
      <c r="AV186" s="1"/>
      <c r="AW186" s="1"/>
      <c r="AX186" s="7"/>
      <c r="AY186" s="7"/>
      <c r="AZ186" s="109"/>
      <c r="BA186" s="109"/>
      <c r="BB186" s="1"/>
      <c r="BC186" s="1"/>
      <c r="BD186" s="7"/>
      <c r="BE186" s="7"/>
      <c r="BF186" s="109"/>
      <c r="BG186" s="109"/>
    </row>
    <row r="187" spans="1:59" ht="14.25" customHeight="1">
      <c r="A187" s="1"/>
      <c r="B187" s="7"/>
      <c r="C187" s="7"/>
      <c r="D187" s="109"/>
      <c r="E187" s="109"/>
      <c r="F187" s="1"/>
      <c r="G187" s="1"/>
      <c r="H187" s="7"/>
      <c r="I187" s="7"/>
      <c r="J187" s="109"/>
      <c r="K187" s="109"/>
      <c r="L187" s="1"/>
      <c r="M187" s="1"/>
      <c r="N187" s="7"/>
      <c r="O187" s="7"/>
      <c r="P187" s="109"/>
      <c r="Q187" s="109"/>
      <c r="R187" s="1"/>
      <c r="S187" s="1"/>
      <c r="T187" s="7"/>
      <c r="U187" s="7"/>
      <c r="V187" s="109"/>
      <c r="W187" s="109"/>
      <c r="X187" s="1"/>
      <c r="Y187" s="1"/>
      <c r="Z187" s="7"/>
      <c r="AA187" s="7"/>
      <c r="AB187" s="109"/>
      <c r="AC187" s="109"/>
      <c r="AD187" s="1"/>
      <c r="AE187" s="1"/>
      <c r="AF187" s="7"/>
      <c r="AG187" s="7"/>
      <c r="AH187" s="109"/>
      <c r="AI187" s="109"/>
      <c r="AJ187" s="1"/>
      <c r="AK187" s="1"/>
      <c r="AL187" s="7"/>
      <c r="AM187" s="7"/>
      <c r="AN187" s="109"/>
      <c r="AO187" s="109"/>
      <c r="AP187" s="1"/>
      <c r="AQ187" s="1"/>
      <c r="AR187" s="7"/>
      <c r="AS187" s="7"/>
      <c r="AT187" s="109"/>
      <c r="AU187" s="109"/>
      <c r="AV187" s="1"/>
      <c r="AW187" s="1"/>
      <c r="AX187" s="7"/>
      <c r="AY187" s="7"/>
      <c r="AZ187" s="109"/>
      <c r="BA187" s="109"/>
      <c r="BB187" s="1"/>
      <c r="BC187" s="1"/>
      <c r="BD187" s="7"/>
      <c r="BE187" s="7"/>
      <c r="BF187" s="109"/>
      <c r="BG187" s="109"/>
    </row>
    <row r="188" spans="1:59" ht="14.25" customHeight="1">
      <c r="A188" s="1"/>
      <c r="B188" s="7"/>
      <c r="C188" s="7"/>
      <c r="D188" s="109"/>
      <c r="E188" s="109"/>
      <c r="F188" s="1"/>
      <c r="G188" s="1"/>
      <c r="H188" s="7"/>
      <c r="I188" s="7"/>
      <c r="J188" s="109"/>
      <c r="K188" s="109"/>
      <c r="L188" s="1"/>
      <c r="M188" s="1"/>
      <c r="N188" s="7"/>
      <c r="O188" s="7"/>
      <c r="P188" s="109"/>
      <c r="Q188" s="109"/>
      <c r="R188" s="1"/>
      <c r="S188" s="1"/>
      <c r="T188" s="7"/>
      <c r="U188" s="7"/>
      <c r="V188" s="109"/>
      <c r="W188" s="109"/>
      <c r="X188" s="1"/>
      <c r="Y188" s="1"/>
      <c r="Z188" s="7"/>
      <c r="AA188" s="7"/>
      <c r="AB188" s="109"/>
      <c r="AC188" s="109"/>
      <c r="AD188" s="1"/>
      <c r="AE188" s="1"/>
      <c r="AF188" s="7"/>
      <c r="AG188" s="7"/>
      <c r="AH188" s="109"/>
      <c r="AI188" s="109"/>
      <c r="AJ188" s="1"/>
      <c r="AK188" s="1"/>
      <c r="AL188" s="7"/>
      <c r="AM188" s="7"/>
      <c r="AN188" s="109"/>
      <c r="AO188" s="109"/>
      <c r="AP188" s="1"/>
      <c r="AQ188" s="1"/>
      <c r="AR188" s="7"/>
      <c r="AS188" s="7"/>
      <c r="AT188" s="109"/>
      <c r="AU188" s="109"/>
      <c r="AV188" s="1"/>
      <c r="AW188" s="1"/>
      <c r="AX188" s="7"/>
      <c r="AY188" s="7"/>
      <c r="AZ188" s="109"/>
      <c r="BA188" s="109"/>
      <c r="BB188" s="1"/>
      <c r="BC188" s="1"/>
      <c r="BD188" s="7"/>
      <c r="BE188" s="7"/>
      <c r="BF188" s="109"/>
      <c r="BG188" s="109"/>
    </row>
    <row r="189" spans="1:59" ht="14.25" customHeight="1">
      <c r="A189" s="1"/>
      <c r="B189" s="7"/>
      <c r="C189" s="7"/>
      <c r="D189" s="109"/>
      <c r="E189" s="109"/>
      <c r="F189" s="1"/>
      <c r="G189" s="1"/>
      <c r="H189" s="7"/>
      <c r="I189" s="7"/>
      <c r="J189" s="109"/>
      <c r="K189" s="109"/>
      <c r="L189" s="1"/>
      <c r="M189" s="1"/>
      <c r="N189" s="7"/>
      <c r="O189" s="7"/>
      <c r="P189" s="109"/>
      <c r="Q189" s="109"/>
      <c r="R189" s="1"/>
      <c r="S189" s="1"/>
      <c r="T189" s="7"/>
      <c r="U189" s="7"/>
      <c r="V189" s="109"/>
      <c r="W189" s="109"/>
      <c r="X189" s="1"/>
      <c r="Y189" s="1"/>
      <c r="Z189" s="7"/>
      <c r="AA189" s="7"/>
      <c r="AB189" s="109"/>
      <c r="AC189" s="109"/>
      <c r="AD189" s="1"/>
      <c r="AE189" s="1"/>
      <c r="AF189" s="7"/>
      <c r="AG189" s="7"/>
      <c r="AH189" s="109"/>
      <c r="AI189" s="109"/>
      <c r="AJ189" s="1"/>
      <c r="AK189" s="1"/>
      <c r="AL189" s="7"/>
      <c r="AM189" s="7"/>
      <c r="AN189" s="109"/>
      <c r="AO189" s="109"/>
      <c r="AP189" s="1"/>
      <c r="AQ189" s="1"/>
      <c r="AR189" s="7"/>
      <c r="AS189" s="7"/>
      <c r="AT189" s="109"/>
      <c r="AU189" s="109"/>
      <c r="AV189" s="1"/>
      <c r="AW189" s="1"/>
      <c r="AX189" s="7"/>
      <c r="AY189" s="7"/>
      <c r="AZ189" s="109"/>
      <c r="BA189" s="109"/>
      <c r="BB189" s="1"/>
      <c r="BC189" s="1"/>
      <c r="BD189" s="7"/>
      <c r="BE189" s="7"/>
      <c r="BF189" s="109"/>
      <c r="BG189" s="109"/>
    </row>
    <row r="190" spans="1:59" ht="14.25" customHeight="1">
      <c r="A190" s="1"/>
      <c r="B190" s="7"/>
      <c r="C190" s="7"/>
      <c r="D190" s="109"/>
      <c r="E190" s="109"/>
      <c r="F190" s="1"/>
      <c r="G190" s="1"/>
      <c r="H190" s="7"/>
      <c r="I190" s="7"/>
      <c r="J190" s="109"/>
      <c r="K190" s="109"/>
      <c r="L190" s="1"/>
      <c r="M190" s="1"/>
      <c r="N190" s="7"/>
      <c r="O190" s="7"/>
      <c r="P190" s="109"/>
      <c r="Q190" s="109"/>
      <c r="R190" s="1"/>
      <c r="S190" s="1"/>
      <c r="T190" s="7"/>
      <c r="U190" s="7"/>
      <c r="V190" s="109"/>
      <c r="W190" s="109"/>
      <c r="X190" s="1"/>
      <c r="Y190" s="1"/>
      <c r="Z190" s="7"/>
      <c r="AA190" s="7"/>
      <c r="AB190" s="109"/>
      <c r="AC190" s="109"/>
      <c r="AD190" s="1"/>
      <c r="AE190" s="1"/>
      <c r="AF190" s="7"/>
      <c r="AG190" s="7"/>
      <c r="AH190" s="109"/>
      <c r="AI190" s="109"/>
      <c r="AJ190" s="1"/>
      <c r="AK190" s="1"/>
      <c r="AL190" s="7"/>
      <c r="AM190" s="7"/>
      <c r="AN190" s="109"/>
      <c r="AO190" s="109"/>
      <c r="AP190" s="1"/>
      <c r="AQ190" s="1"/>
      <c r="AR190" s="7"/>
      <c r="AS190" s="7"/>
      <c r="AT190" s="109"/>
      <c r="AU190" s="109"/>
      <c r="AV190" s="1"/>
      <c r="AW190" s="1"/>
      <c r="AX190" s="7"/>
      <c r="AY190" s="7"/>
      <c r="AZ190" s="109"/>
      <c r="BA190" s="109"/>
      <c r="BB190" s="1"/>
      <c r="BC190" s="1"/>
      <c r="BD190" s="7"/>
      <c r="BE190" s="7"/>
      <c r="BF190" s="109"/>
      <c r="BG190" s="109"/>
    </row>
    <row r="191" spans="1:59" ht="14.25" customHeight="1">
      <c r="A191" s="1"/>
      <c r="B191" s="7"/>
      <c r="C191" s="7"/>
      <c r="D191" s="109"/>
      <c r="E191" s="109"/>
      <c r="F191" s="1"/>
      <c r="G191" s="1"/>
      <c r="H191" s="7"/>
      <c r="I191" s="7"/>
      <c r="J191" s="109"/>
      <c r="K191" s="109"/>
      <c r="L191" s="1"/>
      <c r="M191" s="1"/>
      <c r="N191" s="7"/>
      <c r="O191" s="7"/>
      <c r="P191" s="109"/>
      <c r="Q191" s="109"/>
      <c r="R191" s="1"/>
      <c r="S191" s="1"/>
      <c r="T191" s="7"/>
      <c r="U191" s="7"/>
      <c r="V191" s="109"/>
      <c r="W191" s="109"/>
      <c r="X191" s="1"/>
      <c r="Y191" s="1"/>
      <c r="Z191" s="7"/>
      <c r="AA191" s="7"/>
      <c r="AB191" s="109"/>
      <c r="AC191" s="109"/>
      <c r="AD191" s="1"/>
      <c r="AE191" s="1"/>
      <c r="AF191" s="7"/>
      <c r="AG191" s="7"/>
      <c r="AH191" s="109"/>
      <c r="AI191" s="109"/>
      <c r="AJ191" s="1"/>
      <c r="AK191" s="1"/>
      <c r="AL191" s="7"/>
      <c r="AM191" s="7"/>
      <c r="AN191" s="109"/>
      <c r="AO191" s="109"/>
      <c r="AP191" s="1"/>
      <c r="AQ191" s="1"/>
      <c r="AR191" s="7"/>
      <c r="AS191" s="7"/>
      <c r="AT191" s="109"/>
      <c r="AU191" s="109"/>
      <c r="AV191" s="1"/>
      <c r="AW191" s="1"/>
      <c r="AX191" s="7"/>
      <c r="AY191" s="7"/>
      <c r="AZ191" s="109"/>
      <c r="BA191" s="109"/>
      <c r="BB191" s="1"/>
      <c r="BC191" s="1"/>
      <c r="BD191" s="7"/>
      <c r="BE191" s="7"/>
      <c r="BF191" s="109"/>
      <c r="BG191" s="109"/>
    </row>
    <row r="192" spans="1:59" ht="14.25" customHeight="1">
      <c r="A192" s="1"/>
      <c r="B192" s="7"/>
      <c r="C192" s="7"/>
      <c r="D192" s="109"/>
      <c r="E192" s="109"/>
      <c r="F192" s="1"/>
      <c r="G192" s="1"/>
      <c r="H192" s="7"/>
      <c r="I192" s="7"/>
      <c r="J192" s="109"/>
      <c r="K192" s="109"/>
      <c r="L192" s="1"/>
      <c r="M192" s="1"/>
      <c r="N192" s="7"/>
      <c r="O192" s="7"/>
      <c r="P192" s="109"/>
      <c r="Q192" s="109"/>
      <c r="R192" s="1"/>
      <c r="S192" s="1"/>
      <c r="T192" s="7"/>
      <c r="U192" s="7"/>
      <c r="V192" s="109"/>
      <c r="W192" s="109"/>
      <c r="X192" s="1"/>
      <c r="Y192" s="1"/>
      <c r="Z192" s="7"/>
      <c r="AA192" s="7"/>
      <c r="AB192" s="109"/>
      <c r="AC192" s="109"/>
      <c r="AD192" s="1"/>
      <c r="AE192" s="1"/>
      <c r="AF192" s="7"/>
      <c r="AG192" s="7"/>
      <c r="AH192" s="109"/>
      <c r="AI192" s="109"/>
      <c r="AJ192" s="1"/>
      <c r="AK192" s="1"/>
      <c r="AL192" s="7"/>
      <c r="AM192" s="7"/>
      <c r="AN192" s="109"/>
      <c r="AO192" s="109"/>
      <c r="AP192" s="1"/>
      <c r="AQ192" s="1"/>
      <c r="AR192" s="7"/>
      <c r="AS192" s="7"/>
      <c r="AT192" s="109"/>
      <c r="AU192" s="109"/>
      <c r="AV192" s="1"/>
      <c r="AW192" s="1"/>
      <c r="AX192" s="7"/>
      <c r="AY192" s="7"/>
      <c r="AZ192" s="109"/>
      <c r="BA192" s="109"/>
      <c r="BB192" s="1"/>
      <c r="BC192" s="1"/>
      <c r="BD192" s="7"/>
      <c r="BE192" s="7"/>
      <c r="BF192" s="109"/>
      <c r="BG192" s="109"/>
    </row>
    <row r="193" spans="1:59" ht="14.25" customHeight="1">
      <c r="A193" s="1"/>
      <c r="B193" s="7"/>
      <c r="C193" s="7"/>
      <c r="D193" s="109"/>
      <c r="E193" s="109"/>
      <c r="F193" s="1"/>
      <c r="G193" s="1"/>
      <c r="H193" s="7"/>
      <c r="I193" s="7"/>
      <c r="J193" s="109"/>
      <c r="K193" s="109"/>
      <c r="L193" s="1"/>
      <c r="M193" s="1"/>
      <c r="N193" s="7"/>
      <c r="O193" s="7"/>
      <c r="P193" s="109"/>
      <c r="Q193" s="109"/>
      <c r="R193" s="1"/>
      <c r="S193" s="1"/>
      <c r="T193" s="7"/>
      <c r="U193" s="7"/>
      <c r="V193" s="109"/>
      <c r="W193" s="109"/>
      <c r="X193" s="1"/>
      <c r="Y193" s="1"/>
      <c r="Z193" s="7"/>
      <c r="AA193" s="7"/>
      <c r="AB193" s="109"/>
      <c r="AC193" s="109"/>
      <c r="AD193" s="1"/>
      <c r="AE193" s="1"/>
      <c r="AF193" s="7"/>
      <c r="AG193" s="7"/>
      <c r="AH193" s="109"/>
      <c r="AI193" s="109"/>
      <c r="AJ193" s="1"/>
      <c r="AK193" s="1"/>
      <c r="AL193" s="7"/>
      <c r="AM193" s="7"/>
      <c r="AN193" s="109"/>
      <c r="AO193" s="109"/>
      <c r="AP193" s="1"/>
      <c r="AQ193" s="1"/>
      <c r="AR193" s="7"/>
      <c r="AS193" s="7"/>
      <c r="AT193" s="109"/>
      <c r="AU193" s="109"/>
      <c r="AV193" s="1"/>
      <c r="AW193" s="1"/>
      <c r="AX193" s="7"/>
      <c r="AY193" s="7"/>
      <c r="AZ193" s="109"/>
      <c r="BA193" s="109"/>
      <c r="BB193" s="1"/>
      <c r="BC193" s="1"/>
      <c r="BD193" s="7"/>
      <c r="BE193" s="7"/>
      <c r="BF193" s="109"/>
      <c r="BG193" s="109"/>
    </row>
    <row r="194" spans="1:59" ht="14.25" customHeight="1">
      <c r="A194" s="1"/>
      <c r="B194" s="7"/>
      <c r="C194" s="7"/>
      <c r="D194" s="109"/>
      <c r="E194" s="109"/>
      <c r="F194" s="1"/>
      <c r="G194" s="1"/>
      <c r="H194" s="7"/>
      <c r="I194" s="7"/>
      <c r="J194" s="109"/>
      <c r="K194" s="109"/>
      <c r="L194" s="1"/>
      <c r="M194" s="1"/>
      <c r="N194" s="7"/>
      <c r="O194" s="7"/>
      <c r="P194" s="109"/>
      <c r="Q194" s="109"/>
      <c r="R194" s="1"/>
      <c r="S194" s="1"/>
      <c r="T194" s="7"/>
      <c r="U194" s="7"/>
      <c r="V194" s="109"/>
      <c r="W194" s="109"/>
      <c r="X194" s="1"/>
      <c r="Y194" s="1"/>
      <c r="Z194" s="7"/>
      <c r="AA194" s="7"/>
      <c r="AB194" s="109"/>
      <c r="AC194" s="109"/>
      <c r="AD194" s="1"/>
      <c r="AE194" s="1"/>
      <c r="AF194" s="7"/>
      <c r="AG194" s="7"/>
      <c r="AH194" s="109"/>
      <c r="AI194" s="109"/>
      <c r="AJ194" s="1"/>
      <c r="AK194" s="1"/>
      <c r="AL194" s="7"/>
      <c r="AM194" s="7"/>
      <c r="AN194" s="109"/>
      <c r="AO194" s="109"/>
      <c r="AP194" s="1"/>
      <c r="AQ194" s="1"/>
      <c r="AR194" s="7"/>
      <c r="AS194" s="7"/>
      <c r="AT194" s="109"/>
      <c r="AU194" s="109"/>
      <c r="AV194" s="1"/>
      <c r="AW194" s="1"/>
      <c r="AX194" s="7"/>
      <c r="AY194" s="7"/>
      <c r="AZ194" s="109"/>
      <c r="BA194" s="109"/>
      <c r="BB194" s="1"/>
      <c r="BC194" s="1"/>
      <c r="BD194" s="7"/>
      <c r="BE194" s="7"/>
      <c r="BF194" s="109"/>
      <c r="BG194" s="109"/>
    </row>
    <row r="195" spans="1:59" ht="14.25" customHeight="1">
      <c r="A195" s="1"/>
      <c r="B195" s="7"/>
      <c r="C195" s="7"/>
      <c r="D195" s="109"/>
      <c r="E195" s="109"/>
      <c r="F195" s="1"/>
      <c r="G195" s="1"/>
      <c r="H195" s="7"/>
      <c r="I195" s="7"/>
      <c r="J195" s="109"/>
      <c r="K195" s="109"/>
      <c r="L195" s="1"/>
      <c r="M195" s="1"/>
      <c r="N195" s="7"/>
      <c r="O195" s="7"/>
      <c r="P195" s="109"/>
      <c r="Q195" s="109"/>
      <c r="R195" s="1"/>
      <c r="S195" s="1"/>
      <c r="T195" s="7"/>
      <c r="U195" s="7"/>
      <c r="V195" s="109"/>
      <c r="W195" s="109"/>
      <c r="X195" s="1"/>
      <c r="Y195" s="1"/>
      <c r="Z195" s="7"/>
      <c r="AA195" s="7"/>
      <c r="AB195" s="109"/>
      <c r="AC195" s="109"/>
      <c r="AD195" s="1"/>
      <c r="AE195" s="1"/>
      <c r="AF195" s="7"/>
      <c r="AG195" s="7"/>
      <c r="AH195" s="109"/>
      <c r="AI195" s="109"/>
      <c r="AJ195" s="1"/>
      <c r="AK195" s="1"/>
      <c r="AL195" s="7"/>
      <c r="AM195" s="7"/>
      <c r="AN195" s="109"/>
      <c r="AO195" s="109"/>
      <c r="AP195" s="1"/>
      <c r="AQ195" s="1"/>
      <c r="AR195" s="7"/>
      <c r="AS195" s="7"/>
      <c r="AT195" s="109"/>
      <c r="AU195" s="109"/>
      <c r="AV195" s="1"/>
      <c r="AW195" s="1"/>
      <c r="AX195" s="7"/>
      <c r="AY195" s="7"/>
      <c r="AZ195" s="109"/>
      <c r="BA195" s="109"/>
      <c r="BB195" s="1"/>
      <c r="BC195" s="1"/>
      <c r="BD195" s="7"/>
      <c r="BE195" s="7"/>
      <c r="BF195" s="109"/>
      <c r="BG195" s="109"/>
    </row>
    <row r="196" spans="1:59" ht="14.25" customHeight="1">
      <c r="A196" s="1"/>
      <c r="B196" s="7"/>
      <c r="C196" s="7"/>
      <c r="D196" s="109"/>
      <c r="E196" s="109"/>
      <c r="F196" s="1"/>
      <c r="G196" s="1"/>
      <c r="H196" s="7"/>
      <c r="I196" s="7"/>
      <c r="J196" s="109"/>
      <c r="K196" s="109"/>
      <c r="L196" s="1"/>
      <c r="M196" s="1"/>
      <c r="N196" s="7"/>
      <c r="O196" s="7"/>
      <c r="P196" s="109"/>
      <c r="Q196" s="109"/>
      <c r="R196" s="1"/>
      <c r="S196" s="1"/>
      <c r="T196" s="7"/>
      <c r="U196" s="7"/>
      <c r="V196" s="109"/>
      <c r="W196" s="109"/>
      <c r="X196" s="1"/>
      <c r="Y196" s="1"/>
      <c r="Z196" s="7"/>
      <c r="AA196" s="7"/>
      <c r="AB196" s="109"/>
      <c r="AC196" s="109"/>
      <c r="AD196" s="1"/>
      <c r="AE196" s="1"/>
      <c r="AF196" s="7"/>
      <c r="AG196" s="7"/>
      <c r="AH196" s="109"/>
      <c r="AI196" s="109"/>
      <c r="AJ196" s="1"/>
      <c r="AK196" s="1"/>
      <c r="AL196" s="7"/>
      <c r="AM196" s="7"/>
      <c r="AN196" s="109"/>
      <c r="AO196" s="109"/>
      <c r="AP196" s="1"/>
      <c r="AQ196" s="1"/>
      <c r="AR196" s="7"/>
      <c r="AS196" s="7"/>
      <c r="AT196" s="109"/>
      <c r="AU196" s="109"/>
      <c r="AV196" s="1"/>
      <c r="AW196" s="1"/>
      <c r="AX196" s="7"/>
      <c r="AY196" s="7"/>
      <c r="AZ196" s="109"/>
      <c r="BA196" s="109"/>
      <c r="BB196" s="1"/>
      <c r="BC196" s="1"/>
      <c r="BD196" s="7"/>
      <c r="BE196" s="7"/>
      <c r="BF196" s="109"/>
      <c r="BG196" s="109"/>
    </row>
    <row r="197" spans="1:59" ht="14.25" customHeight="1">
      <c r="A197" s="1"/>
      <c r="B197" s="7"/>
      <c r="C197" s="7"/>
      <c r="D197" s="109"/>
      <c r="E197" s="109"/>
      <c r="F197" s="1"/>
      <c r="G197" s="1"/>
      <c r="H197" s="7"/>
      <c r="I197" s="7"/>
      <c r="J197" s="109"/>
      <c r="K197" s="109"/>
      <c r="L197" s="1"/>
      <c r="M197" s="1"/>
      <c r="N197" s="7"/>
      <c r="O197" s="7"/>
      <c r="P197" s="109"/>
      <c r="Q197" s="109"/>
      <c r="R197" s="1"/>
      <c r="S197" s="1"/>
      <c r="T197" s="7"/>
      <c r="U197" s="7"/>
      <c r="V197" s="109"/>
      <c r="W197" s="109"/>
      <c r="X197" s="1"/>
      <c r="Y197" s="1"/>
      <c r="Z197" s="7"/>
      <c r="AA197" s="7"/>
      <c r="AB197" s="109"/>
      <c r="AC197" s="109"/>
      <c r="AD197" s="1"/>
      <c r="AE197" s="1"/>
      <c r="AF197" s="7"/>
      <c r="AG197" s="7"/>
      <c r="AH197" s="109"/>
      <c r="AI197" s="109"/>
      <c r="AJ197" s="1"/>
      <c r="AK197" s="1"/>
      <c r="AL197" s="7"/>
      <c r="AM197" s="7"/>
      <c r="AN197" s="109"/>
      <c r="AO197" s="109"/>
      <c r="AP197" s="1"/>
      <c r="AQ197" s="1"/>
      <c r="AR197" s="7"/>
      <c r="AS197" s="7"/>
      <c r="AT197" s="109"/>
      <c r="AU197" s="109"/>
      <c r="AV197" s="1"/>
      <c r="AW197" s="1"/>
      <c r="AX197" s="7"/>
      <c r="AY197" s="7"/>
      <c r="AZ197" s="109"/>
      <c r="BA197" s="109"/>
      <c r="BB197" s="1"/>
      <c r="BC197" s="1"/>
      <c r="BD197" s="7"/>
      <c r="BE197" s="7"/>
      <c r="BF197" s="109"/>
      <c r="BG197" s="109"/>
    </row>
    <row r="198" spans="1:59" ht="14.25" customHeight="1">
      <c r="A198" s="1"/>
      <c r="B198" s="7"/>
      <c r="C198" s="7"/>
      <c r="D198" s="109"/>
      <c r="E198" s="109"/>
      <c r="F198" s="1"/>
      <c r="G198" s="1"/>
      <c r="H198" s="7"/>
      <c r="I198" s="7"/>
      <c r="J198" s="109"/>
      <c r="K198" s="109"/>
      <c r="L198" s="1"/>
      <c r="M198" s="1"/>
      <c r="N198" s="7"/>
      <c r="O198" s="7"/>
      <c r="P198" s="109"/>
      <c r="Q198" s="109"/>
      <c r="R198" s="1"/>
      <c r="S198" s="1"/>
      <c r="T198" s="7"/>
      <c r="U198" s="7"/>
      <c r="V198" s="109"/>
      <c r="W198" s="109"/>
      <c r="X198" s="1"/>
      <c r="Y198" s="1"/>
      <c r="Z198" s="7"/>
      <c r="AA198" s="7"/>
      <c r="AB198" s="109"/>
      <c r="AC198" s="109"/>
      <c r="AD198" s="1"/>
      <c r="AE198" s="1"/>
      <c r="AF198" s="7"/>
      <c r="AG198" s="7"/>
      <c r="AH198" s="109"/>
      <c r="AI198" s="109"/>
      <c r="AJ198" s="1"/>
      <c r="AK198" s="1"/>
      <c r="AL198" s="7"/>
      <c r="AM198" s="7"/>
      <c r="AN198" s="109"/>
      <c r="AO198" s="109"/>
      <c r="AP198" s="1"/>
      <c r="AQ198" s="1"/>
      <c r="AR198" s="7"/>
      <c r="AS198" s="7"/>
      <c r="AT198" s="109"/>
      <c r="AU198" s="109"/>
      <c r="AV198" s="1"/>
      <c r="AW198" s="1"/>
      <c r="AX198" s="7"/>
      <c r="AY198" s="7"/>
      <c r="AZ198" s="109"/>
      <c r="BA198" s="109"/>
      <c r="BB198" s="1"/>
      <c r="BC198" s="1"/>
      <c r="BD198" s="7"/>
      <c r="BE198" s="7"/>
      <c r="BF198" s="109"/>
      <c r="BG198" s="109"/>
    </row>
    <row r="199" spans="1:59" ht="14.25" customHeight="1">
      <c r="A199" s="1"/>
      <c r="B199" s="7"/>
      <c r="C199" s="7"/>
      <c r="D199" s="109"/>
      <c r="E199" s="109"/>
      <c r="F199" s="1"/>
      <c r="G199" s="1"/>
      <c r="H199" s="7"/>
      <c r="I199" s="7"/>
      <c r="J199" s="109"/>
      <c r="K199" s="109"/>
      <c r="L199" s="1"/>
      <c r="M199" s="1"/>
      <c r="N199" s="7"/>
      <c r="O199" s="7"/>
      <c r="P199" s="109"/>
      <c r="Q199" s="109"/>
      <c r="R199" s="1"/>
      <c r="S199" s="1"/>
      <c r="T199" s="7"/>
      <c r="U199" s="7"/>
      <c r="V199" s="109"/>
      <c r="W199" s="109"/>
      <c r="X199" s="1"/>
      <c r="Y199" s="1"/>
      <c r="Z199" s="7"/>
      <c r="AA199" s="7"/>
      <c r="AB199" s="109"/>
      <c r="AC199" s="109"/>
      <c r="AD199" s="1"/>
      <c r="AE199" s="1"/>
      <c r="AF199" s="7"/>
      <c r="AG199" s="7"/>
      <c r="AH199" s="109"/>
      <c r="AI199" s="109"/>
      <c r="AJ199" s="1"/>
      <c r="AK199" s="1"/>
      <c r="AL199" s="7"/>
      <c r="AM199" s="7"/>
      <c r="AN199" s="109"/>
      <c r="AO199" s="109"/>
      <c r="AP199" s="1"/>
      <c r="AQ199" s="1"/>
      <c r="AR199" s="7"/>
      <c r="AS199" s="7"/>
      <c r="AT199" s="109"/>
      <c r="AU199" s="109"/>
      <c r="AV199" s="1"/>
      <c r="AW199" s="1"/>
      <c r="AX199" s="7"/>
      <c r="AY199" s="7"/>
      <c r="AZ199" s="109"/>
      <c r="BA199" s="109"/>
      <c r="BB199" s="1"/>
      <c r="BC199" s="1"/>
      <c r="BD199" s="7"/>
      <c r="BE199" s="7"/>
      <c r="BF199" s="109"/>
      <c r="BG199" s="109"/>
    </row>
    <row r="200" spans="1:59" ht="14.25" customHeight="1">
      <c r="A200" s="1"/>
      <c r="B200" s="7"/>
      <c r="C200" s="7"/>
      <c r="D200" s="109"/>
      <c r="E200" s="109"/>
      <c r="F200" s="1"/>
      <c r="G200" s="1"/>
      <c r="H200" s="7"/>
      <c r="I200" s="7"/>
      <c r="J200" s="109"/>
      <c r="K200" s="109"/>
      <c r="L200" s="1"/>
      <c r="M200" s="1"/>
      <c r="N200" s="7"/>
      <c r="O200" s="7"/>
      <c r="P200" s="109"/>
      <c r="Q200" s="109"/>
      <c r="R200" s="1"/>
      <c r="S200" s="1"/>
      <c r="T200" s="7"/>
      <c r="U200" s="7"/>
      <c r="V200" s="109"/>
      <c r="W200" s="109"/>
      <c r="X200" s="1"/>
      <c r="Y200" s="1"/>
      <c r="Z200" s="7"/>
      <c r="AA200" s="7"/>
      <c r="AB200" s="109"/>
      <c r="AC200" s="109"/>
      <c r="AD200" s="1"/>
      <c r="AE200" s="1"/>
      <c r="AF200" s="7"/>
      <c r="AG200" s="7"/>
      <c r="AH200" s="109"/>
      <c r="AI200" s="109"/>
      <c r="AJ200" s="1"/>
      <c r="AK200" s="1"/>
      <c r="AL200" s="7"/>
      <c r="AM200" s="7"/>
      <c r="AN200" s="109"/>
      <c r="AO200" s="109"/>
      <c r="AP200" s="1"/>
      <c r="AQ200" s="1"/>
      <c r="AR200" s="7"/>
      <c r="AS200" s="7"/>
      <c r="AT200" s="109"/>
      <c r="AU200" s="109"/>
      <c r="AV200" s="1"/>
      <c r="AW200" s="1"/>
      <c r="AX200" s="7"/>
      <c r="AY200" s="7"/>
      <c r="AZ200" s="109"/>
      <c r="BA200" s="109"/>
      <c r="BB200" s="1"/>
      <c r="BC200" s="1"/>
      <c r="BD200" s="7"/>
      <c r="BE200" s="7"/>
      <c r="BF200" s="109"/>
      <c r="BG200" s="109"/>
    </row>
    <row r="201" spans="1:59" ht="14.25" customHeight="1">
      <c r="A201" s="1"/>
      <c r="B201" s="7"/>
      <c r="C201" s="7"/>
      <c r="D201" s="109"/>
      <c r="E201" s="109"/>
      <c r="F201" s="1"/>
      <c r="G201" s="1"/>
      <c r="H201" s="7"/>
      <c r="I201" s="7"/>
      <c r="J201" s="109"/>
      <c r="K201" s="109"/>
      <c r="L201" s="1"/>
      <c r="M201" s="1"/>
      <c r="N201" s="7"/>
      <c r="O201" s="7"/>
      <c r="P201" s="109"/>
      <c r="Q201" s="109"/>
      <c r="R201" s="1"/>
      <c r="S201" s="1"/>
      <c r="T201" s="7"/>
      <c r="U201" s="7"/>
      <c r="V201" s="109"/>
      <c r="W201" s="109"/>
      <c r="X201" s="1"/>
      <c r="Y201" s="1"/>
      <c r="Z201" s="7"/>
      <c r="AA201" s="7"/>
      <c r="AB201" s="109"/>
      <c r="AC201" s="109"/>
      <c r="AD201" s="1"/>
      <c r="AE201" s="1"/>
      <c r="AF201" s="7"/>
      <c r="AG201" s="7"/>
      <c r="AH201" s="109"/>
      <c r="AI201" s="109"/>
      <c r="AJ201" s="1"/>
      <c r="AK201" s="1"/>
      <c r="AL201" s="7"/>
      <c r="AM201" s="7"/>
      <c r="AN201" s="109"/>
      <c r="AO201" s="109"/>
      <c r="AP201" s="1"/>
      <c r="AQ201" s="1"/>
      <c r="AR201" s="7"/>
      <c r="AS201" s="7"/>
      <c r="AT201" s="109"/>
      <c r="AU201" s="109"/>
      <c r="AV201" s="1"/>
      <c r="AW201" s="1"/>
      <c r="AX201" s="7"/>
      <c r="AY201" s="7"/>
      <c r="AZ201" s="109"/>
      <c r="BA201" s="109"/>
      <c r="BB201" s="1"/>
      <c r="BC201" s="1"/>
      <c r="BD201" s="7"/>
      <c r="BE201" s="7"/>
      <c r="BF201" s="109"/>
      <c r="BG201" s="109"/>
    </row>
    <row r="202" spans="1:59" ht="14.25" customHeight="1">
      <c r="A202" s="1"/>
      <c r="B202" s="7"/>
      <c r="C202" s="7"/>
      <c r="D202" s="109"/>
      <c r="E202" s="109"/>
      <c r="F202" s="1"/>
      <c r="G202" s="1"/>
      <c r="H202" s="7"/>
      <c r="I202" s="7"/>
      <c r="J202" s="109"/>
      <c r="K202" s="109"/>
      <c r="L202" s="1"/>
      <c r="M202" s="1"/>
      <c r="N202" s="7"/>
      <c r="O202" s="7"/>
      <c r="P202" s="109"/>
      <c r="Q202" s="109"/>
      <c r="R202" s="1"/>
      <c r="S202" s="1"/>
      <c r="T202" s="7"/>
      <c r="U202" s="7"/>
      <c r="V202" s="109"/>
      <c r="W202" s="109"/>
      <c r="X202" s="1"/>
      <c r="Y202" s="1"/>
      <c r="Z202" s="7"/>
      <c r="AA202" s="7"/>
      <c r="AB202" s="109"/>
      <c r="AC202" s="109"/>
      <c r="AD202" s="1"/>
      <c r="AE202" s="1"/>
      <c r="AF202" s="7"/>
      <c r="AG202" s="7"/>
      <c r="AH202" s="109"/>
      <c r="AI202" s="109"/>
      <c r="AJ202" s="1"/>
      <c r="AK202" s="1"/>
      <c r="AL202" s="7"/>
      <c r="AM202" s="7"/>
      <c r="AN202" s="109"/>
      <c r="AO202" s="109"/>
      <c r="AP202" s="1"/>
      <c r="AQ202" s="1"/>
      <c r="AR202" s="7"/>
      <c r="AS202" s="7"/>
      <c r="AT202" s="109"/>
      <c r="AU202" s="109"/>
      <c r="AV202" s="1"/>
      <c r="AW202" s="1"/>
      <c r="AX202" s="7"/>
      <c r="AY202" s="7"/>
      <c r="AZ202" s="109"/>
      <c r="BA202" s="109"/>
      <c r="BB202" s="1"/>
      <c r="BC202" s="1"/>
      <c r="BD202" s="7"/>
      <c r="BE202" s="7"/>
      <c r="BF202" s="109"/>
      <c r="BG202" s="109"/>
    </row>
    <row r="203" spans="1:59" ht="14.25" customHeight="1">
      <c r="A203" s="1"/>
      <c r="B203" s="7"/>
      <c r="C203" s="7"/>
      <c r="D203" s="109"/>
      <c r="E203" s="109"/>
      <c r="F203" s="1"/>
      <c r="G203" s="1"/>
      <c r="H203" s="7"/>
      <c r="I203" s="7"/>
      <c r="J203" s="109"/>
      <c r="K203" s="109"/>
      <c r="L203" s="1"/>
      <c r="M203" s="1"/>
      <c r="N203" s="7"/>
      <c r="O203" s="7"/>
      <c r="P203" s="109"/>
      <c r="Q203" s="109"/>
      <c r="R203" s="1"/>
      <c r="S203" s="1"/>
      <c r="T203" s="7"/>
      <c r="U203" s="7"/>
      <c r="V203" s="109"/>
      <c r="W203" s="109"/>
      <c r="X203" s="1"/>
      <c r="Y203" s="1"/>
      <c r="Z203" s="7"/>
      <c r="AA203" s="7"/>
      <c r="AB203" s="109"/>
      <c r="AC203" s="109"/>
      <c r="AD203" s="1"/>
      <c r="AE203" s="1"/>
      <c r="AF203" s="7"/>
      <c r="AG203" s="7"/>
      <c r="AH203" s="109"/>
      <c r="AI203" s="109"/>
      <c r="AJ203" s="1"/>
      <c r="AK203" s="1"/>
      <c r="AL203" s="7"/>
      <c r="AM203" s="7"/>
      <c r="AN203" s="109"/>
      <c r="AO203" s="109"/>
      <c r="AP203" s="1"/>
      <c r="AQ203" s="1"/>
      <c r="AR203" s="7"/>
      <c r="AS203" s="7"/>
      <c r="AT203" s="109"/>
      <c r="AU203" s="109"/>
      <c r="AV203" s="1"/>
      <c r="AW203" s="1"/>
      <c r="AX203" s="7"/>
      <c r="AY203" s="7"/>
      <c r="AZ203" s="109"/>
      <c r="BA203" s="109"/>
      <c r="BB203" s="1"/>
      <c r="BC203" s="1"/>
      <c r="BD203" s="7"/>
      <c r="BE203" s="7"/>
      <c r="BF203" s="109"/>
      <c r="BG203" s="109"/>
    </row>
    <row r="204" spans="1:59" ht="14.25" customHeight="1">
      <c r="A204" s="1"/>
      <c r="B204" s="7"/>
      <c r="C204" s="7"/>
      <c r="D204" s="109"/>
      <c r="E204" s="109"/>
      <c r="F204" s="1"/>
      <c r="G204" s="1"/>
      <c r="H204" s="7"/>
      <c r="I204" s="7"/>
      <c r="J204" s="109"/>
      <c r="K204" s="109"/>
      <c r="L204" s="1"/>
      <c r="M204" s="1"/>
      <c r="N204" s="7"/>
      <c r="O204" s="7"/>
      <c r="P204" s="109"/>
      <c r="Q204" s="109"/>
      <c r="R204" s="1"/>
      <c r="S204" s="1"/>
      <c r="T204" s="7"/>
      <c r="U204" s="7"/>
      <c r="V204" s="109"/>
      <c r="W204" s="109"/>
      <c r="X204" s="1"/>
      <c r="Y204" s="1"/>
      <c r="Z204" s="7"/>
      <c r="AA204" s="7"/>
      <c r="AB204" s="109"/>
      <c r="AC204" s="109"/>
      <c r="AD204" s="1"/>
      <c r="AE204" s="1"/>
      <c r="AF204" s="7"/>
      <c r="AG204" s="7"/>
      <c r="AH204" s="109"/>
      <c r="AI204" s="109"/>
      <c r="AJ204" s="1"/>
      <c r="AK204" s="1"/>
      <c r="AL204" s="7"/>
      <c r="AM204" s="7"/>
      <c r="AN204" s="109"/>
      <c r="AO204" s="109"/>
      <c r="AP204" s="1"/>
      <c r="AQ204" s="1"/>
      <c r="AR204" s="7"/>
      <c r="AS204" s="7"/>
      <c r="AT204" s="109"/>
      <c r="AU204" s="109"/>
      <c r="AV204" s="1"/>
      <c r="AW204" s="1"/>
      <c r="AX204" s="7"/>
      <c r="AY204" s="7"/>
      <c r="AZ204" s="109"/>
      <c r="BA204" s="109"/>
      <c r="BB204" s="1"/>
      <c r="BC204" s="1"/>
      <c r="BD204" s="7"/>
      <c r="BE204" s="7"/>
      <c r="BF204" s="109"/>
      <c r="BG204" s="109"/>
    </row>
    <row r="205" spans="1:59" ht="14.25" customHeight="1">
      <c r="A205" s="1"/>
      <c r="B205" s="7"/>
      <c r="C205" s="7"/>
      <c r="D205" s="109"/>
      <c r="E205" s="109"/>
      <c r="F205" s="1"/>
      <c r="G205" s="1"/>
      <c r="H205" s="7"/>
      <c r="I205" s="7"/>
      <c r="J205" s="109"/>
      <c r="K205" s="109"/>
      <c r="L205" s="1"/>
      <c r="M205" s="1"/>
      <c r="N205" s="7"/>
      <c r="O205" s="7"/>
      <c r="P205" s="109"/>
      <c r="Q205" s="109"/>
      <c r="R205" s="1"/>
      <c r="S205" s="1"/>
      <c r="T205" s="7"/>
      <c r="U205" s="7"/>
      <c r="V205" s="109"/>
      <c r="W205" s="109"/>
      <c r="X205" s="1"/>
      <c r="Y205" s="1"/>
      <c r="Z205" s="7"/>
      <c r="AA205" s="7"/>
      <c r="AB205" s="109"/>
      <c r="AC205" s="109"/>
      <c r="AD205" s="1"/>
      <c r="AE205" s="1"/>
      <c r="AF205" s="7"/>
      <c r="AG205" s="7"/>
      <c r="AH205" s="109"/>
      <c r="AI205" s="109"/>
      <c r="AJ205" s="1"/>
      <c r="AK205" s="1"/>
      <c r="AL205" s="7"/>
      <c r="AM205" s="7"/>
      <c r="AN205" s="109"/>
      <c r="AO205" s="109"/>
      <c r="AP205" s="1"/>
      <c r="AQ205" s="1"/>
      <c r="AR205" s="7"/>
      <c r="AS205" s="7"/>
      <c r="AT205" s="109"/>
      <c r="AU205" s="109"/>
      <c r="AV205" s="1"/>
      <c r="AW205" s="1"/>
      <c r="AX205" s="7"/>
      <c r="AY205" s="7"/>
      <c r="AZ205" s="109"/>
      <c r="BA205" s="109"/>
      <c r="BB205" s="1"/>
      <c r="BC205" s="1"/>
      <c r="BD205" s="7"/>
      <c r="BE205" s="7"/>
      <c r="BF205" s="109"/>
      <c r="BG205" s="109"/>
    </row>
    <row r="206" spans="1:59" ht="14.25" customHeight="1">
      <c r="A206" s="1"/>
      <c r="B206" s="7"/>
      <c r="C206" s="7"/>
      <c r="D206" s="109"/>
      <c r="E206" s="109"/>
      <c r="F206" s="1"/>
      <c r="G206" s="1"/>
      <c r="H206" s="7"/>
      <c r="I206" s="7"/>
      <c r="J206" s="109"/>
      <c r="K206" s="109"/>
      <c r="L206" s="1"/>
      <c r="M206" s="1"/>
      <c r="N206" s="7"/>
      <c r="O206" s="7"/>
      <c r="P206" s="109"/>
      <c r="Q206" s="109"/>
      <c r="R206" s="1"/>
      <c r="S206" s="1"/>
      <c r="T206" s="7"/>
      <c r="U206" s="7"/>
      <c r="V206" s="109"/>
      <c r="W206" s="109"/>
      <c r="X206" s="1"/>
      <c r="Y206" s="1"/>
      <c r="Z206" s="7"/>
      <c r="AA206" s="7"/>
      <c r="AB206" s="109"/>
      <c r="AC206" s="109"/>
      <c r="AD206" s="1"/>
      <c r="AE206" s="1"/>
      <c r="AF206" s="7"/>
      <c r="AG206" s="7"/>
      <c r="AH206" s="109"/>
      <c r="AI206" s="109"/>
      <c r="AJ206" s="1"/>
      <c r="AK206" s="1"/>
      <c r="AL206" s="7"/>
      <c r="AM206" s="7"/>
      <c r="AN206" s="109"/>
      <c r="AO206" s="109"/>
      <c r="AP206" s="1"/>
      <c r="AQ206" s="1"/>
      <c r="AR206" s="7"/>
      <c r="AS206" s="7"/>
      <c r="AT206" s="109"/>
      <c r="AU206" s="109"/>
      <c r="AV206" s="1"/>
      <c r="AW206" s="1"/>
      <c r="AX206" s="7"/>
      <c r="AY206" s="7"/>
      <c r="AZ206" s="109"/>
      <c r="BA206" s="109"/>
      <c r="BB206" s="1"/>
      <c r="BC206" s="1"/>
      <c r="BD206" s="7"/>
      <c r="BE206" s="7"/>
      <c r="BF206" s="109"/>
      <c r="BG206" s="109"/>
    </row>
    <row r="207" spans="1:59" ht="14.25" customHeight="1">
      <c r="A207" s="1"/>
      <c r="B207" s="7"/>
      <c r="C207" s="7"/>
      <c r="D207" s="109"/>
      <c r="E207" s="109"/>
      <c r="F207" s="1"/>
      <c r="G207" s="1"/>
      <c r="H207" s="7"/>
      <c r="I207" s="7"/>
      <c r="J207" s="109"/>
      <c r="K207" s="109"/>
      <c r="L207" s="1"/>
      <c r="M207" s="1"/>
      <c r="N207" s="7"/>
      <c r="O207" s="7"/>
      <c r="P207" s="109"/>
      <c r="Q207" s="109"/>
      <c r="R207" s="1"/>
      <c r="S207" s="1"/>
      <c r="T207" s="7"/>
      <c r="U207" s="7"/>
      <c r="V207" s="109"/>
      <c r="W207" s="109"/>
      <c r="X207" s="1"/>
      <c r="Y207" s="1"/>
      <c r="Z207" s="7"/>
      <c r="AA207" s="7"/>
      <c r="AB207" s="109"/>
      <c r="AC207" s="109"/>
      <c r="AD207" s="1"/>
      <c r="AE207" s="1"/>
      <c r="AF207" s="7"/>
      <c r="AG207" s="7"/>
      <c r="AH207" s="109"/>
      <c r="AI207" s="109"/>
      <c r="AJ207" s="1"/>
      <c r="AK207" s="1"/>
      <c r="AL207" s="7"/>
      <c r="AM207" s="7"/>
      <c r="AN207" s="109"/>
      <c r="AO207" s="109"/>
      <c r="AP207" s="1"/>
      <c r="AQ207" s="1"/>
      <c r="AR207" s="7"/>
      <c r="AS207" s="7"/>
      <c r="AT207" s="109"/>
      <c r="AU207" s="109"/>
      <c r="AV207" s="1"/>
      <c r="AW207" s="1"/>
      <c r="AX207" s="7"/>
      <c r="AY207" s="7"/>
      <c r="AZ207" s="109"/>
      <c r="BA207" s="109"/>
      <c r="BB207" s="1"/>
      <c r="BC207" s="1"/>
      <c r="BD207" s="7"/>
      <c r="BE207" s="7"/>
      <c r="BF207" s="109"/>
      <c r="BG207" s="109"/>
    </row>
    <row r="208" spans="1:59" ht="14.25" customHeight="1">
      <c r="A208" s="1"/>
      <c r="B208" s="7"/>
      <c r="C208" s="7"/>
      <c r="D208" s="109"/>
      <c r="E208" s="109"/>
      <c r="F208" s="1"/>
      <c r="G208" s="1"/>
      <c r="H208" s="7"/>
      <c r="I208" s="7"/>
      <c r="J208" s="109"/>
      <c r="K208" s="109"/>
      <c r="L208" s="1"/>
      <c r="M208" s="1"/>
      <c r="N208" s="7"/>
      <c r="O208" s="7"/>
      <c r="P208" s="109"/>
      <c r="Q208" s="109"/>
      <c r="R208" s="1"/>
      <c r="S208" s="1"/>
      <c r="T208" s="7"/>
      <c r="U208" s="7"/>
      <c r="V208" s="109"/>
      <c r="W208" s="109"/>
      <c r="X208" s="1"/>
      <c r="Y208" s="1"/>
      <c r="Z208" s="7"/>
      <c r="AA208" s="7"/>
      <c r="AB208" s="109"/>
      <c r="AC208" s="109"/>
      <c r="AD208" s="1"/>
      <c r="AE208" s="1"/>
      <c r="AF208" s="7"/>
      <c r="AG208" s="7"/>
      <c r="AH208" s="109"/>
      <c r="AI208" s="109"/>
      <c r="AJ208" s="1"/>
      <c r="AK208" s="1"/>
      <c r="AL208" s="7"/>
      <c r="AM208" s="7"/>
      <c r="AN208" s="109"/>
      <c r="AO208" s="109"/>
      <c r="AP208" s="1"/>
      <c r="AQ208" s="1"/>
      <c r="AR208" s="7"/>
      <c r="AS208" s="7"/>
      <c r="AT208" s="109"/>
      <c r="AU208" s="109"/>
      <c r="AV208" s="1"/>
      <c r="AW208" s="1"/>
      <c r="AX208" s="7"/>
      <c r="AY208" s="7"/>
      <c r="AZ208" s="109"/>
      <c r="BA208" s="109"/>
      <c r="BB208" s="1"/>
      <c r="BC208" s="1"/>
      <c r="BD208" s="7"/>
      <c r="BE208" s="7"/>
      <c r="BF208" s="109"/>
      <c r="BG208" s="109"/>
    </row>
    <row r="209" spans="1:59" ht="14.25" customHeight="1">
      <c r="A209" s="1"/>
      <c r="B209" s="7"/>
      <c r="C209" s="7"/>
      <c r="D209" s="109"/>
      <c r="E209" s="109"/>
      <c r="F209" s="1"/>
      <c r="G209" s="1"/>
      <c r="H209" s="7"/>
      <c r="I209" s="7"/>
      <c r="J209" s="109"/>
      <c r="K209" s="109"/>
      <c r="L209" s="1"/>
      <c r="M209" s="1"/>
      <c r="N209" s="7"/>
      <c r="O209" s="7"/>
      <c r="P209" s="109"/>
      <c r="Q209" s="109"/>
      <c r="R209" s="1"/>
      <c r="S209" s="1"/>
      <c r="T209" s="7"/>
      <c r="U209" s="7"/>
      <c r="V209" s="109"/>
      <c r="W209" s="109"/>
      <c r="X209" s="1"/>
      <c r="Y209" s="1"/>
      <c r="Z209" s="7"/>
      <c r="AA209" s="7"/>
      <c r="AB209" s="109"/>
      <c r="AC209" s="109"/>
      <c r="AD209" s="1"/>
      <c r="AE209" s="1"/>
      <c r="AF209" s="7"/>
      <c r="AG209" s="7"/>
      <c r="AH209" s="109"/>
      <c r="AI209" s="109"/>
      <c r="AJ209" s="1"/>
      <c r="AK209" s="1"/>
      <c r="AL209" s="7"/>
      <c r="AM209" s="7"/>
      <c r="AN209" s="109"/>
      <c r="AO209" s="109"/>
      <c r="AP209" s="1"/>
      <c r="AQ209" s="1"/>
      <c r="AR209" s="7"/>
      <c r="AS209" s="7"/>
      <c r="AT209" s="109"/>
      <c r="AU209" s="109"/>
      <c r="AV209" s="1"/>
      <c r="AW209" s="1"/>
      <c r="AX209" s="7"/>
      <c r="AY209" s="7"/>
      <c r="AZ209" s="109"/>
      <c r="BA209" s="109"/>
      <c r="BB209" s="1"/>
      <c r="BC209" s="1"/>
      <c r="BD209" s="7"/>
      <c r="BE209" s="7"/>
      <c r="BF209" s="109"/>
      <c r="BG209" s="109"/>
    </row>
    <row r="210" spans="1:59" ht="14.25" customHeight="1">
      <c r="A210" s="1"/>
      <c r="B210" s="7"/>
      <c r="C210" s="7"/>
      <c r="D210" s="109"/>
      <c r="E210" s="109"/>
      <c r="F210" s="1"/>
      <c r="G210" s="1"/>
      <c r="H210" s="7"/>
      <c r="I210" s="7"/>
      <c r="J210" s="109"/>
      <c r="K210" s="109"/>
      <c r="L210" s="1"/>
      <c r="M210" s="1"/>
      <c r="N210" s="7"/>
      <c r="O210" s="7"/>
      <c r="P210" s="109"/>
      <c r="Q210" s="109"/>
      <c r="R210" s="1"/>
      <c r="S210" s="1"/>
      <c r="T210" s="7"/>
      <c r="U210" s="7"/>
      <c r="V210" s="109"/>
      <c r="W210" s="109"/>
      <c r="X210" s="1"/>
      <c r="Y210" s="1"/>
      <c r="Z210" s="7"/>
      <c r="AA210" s="7"/>
      <c r="AB210" s="109"/>
      <c r="AC210" s="109"/>
      <c r="AD210" s="1"/>
      <c r="AE210" s="1"/>
      <c r="AF210" s="7"/>
      <c r="AG210" s="7"/>
      <c r="AH210" s="109"/>
      <c r="AI210" s="109"/>
      <c r="AJ210" s="1"/>
      <c r="AK210" s="1"/>
      <c r="AL210" s="7"/>
      <c r="AM210" s="7"/>
      <c r="AN210" s="109"/>
      <c r="AO210" s="109"/>
      <c r="AP210" s="1"/>
      <c r="AQ210" s="1"/>
      <c r="AR210" s="7"/>
      <c r="AS210" s="7"/>
      <c r="AT210" s="109"/>
      <c r="AU210" s="109"/>
      <c r="AV210" s="1"/>
      <c r="AW210" s="1"/>
      <c r="AX210" s="7"/>
      <c r="AY210" s="7"/>
      <c r="AZ210" s="109"/>
      <c r="BA210" s="109"/>
      <c r="BB210" s="1"/>
      <c r="BC210" s="1"/>
      <c r="BD210" s="7"/>
      <c r="BE210" s="7"/>
      <c r="BF210" s="109"/>
      <c r="BG210" s="109"/>
    </row>
    <row r="211" spans="1:59" ht="14.25" customHeight="1">
      <c r="A211" s="1"/>
      <c r="B211" s="7"/>
      <c r="C211" s="7"/>
      <c r="D211" s="109"/>
      <c r="E211" s="109"/>
      <c r="F211" s="1"/>
      <c r="G211" s="1"/>
      <c r="H211" s="7"/>
      <c r="I211" s="7"/>
      <c r="J211" s="109"/>
      <c r="K211" s="109"/>
      <c r="L211" s="1"/>
      <c r="M211" s="1"/>
      <c r="N211" s="7"/>
      <c r="O211" s="7"/>
      <c r="P211" s="109"/>
      <c r="Q211" s="109"/>
      <c r="R211" s="1"/>
      <c r="S211" s="1"/>
      <c r="T211" s="7"/>
      <c r="U211" s="7"/>
      <c r="V211" s="109"/>
      <c r="W211" s="109"/>
      <c r="X211" s="1"/>
      <c r="Y211" s="1"/>
      <c r="Z211" s="7"/>
      <c r="AA211" s="7"/>
      <c r="AB211" s="109"/>
      <c r="AC211" s="109"/>
      <c r="AD211" s="1"/>
      <c r="AE211" s="1"/>
      <c r="AF211" s="7"/>
      <c r="AG211" s="7"/>
      <c r="AH211" s="109"/>
      <c r="AI211" s="109"/>
      <c r="AJ211" s="1"/>
      <c r="AK211" s="1"/>
      <c r="AL211" s="7"/>
      <c r="AM211" s="7"/>
      <c r="AN211" s="109"/>
      <c r="AO211" s="109"/>
      <c r="AP211" s="1"/>
      <c r="AQ211" s="1"/>
      <c r="AR211" s="7"/>
      <c r="AS211" s="7"/>
      <c r="AT211" s="109"/>
      <c r="AU211" s="109"/>
      <c r="AV211" s="1"/>
      <c r="AW211" s="1"/>
      <c r="AX211" s="7"/>
      <c r="AY211" s="7"/>
      <c r="AZ211" s="109"/>
      <c r="BA211" s="109"/>
      <c r="BB211" s="1"/>
      <c r="BC211" s="1"/>
      <c r="BD211" s="7"/>
      <c r="BE211" s="7"/>
      <c r="BF211" s="109"/>
      <c r="BG211" s="109"/>
    </row>
    <row r="212" spans="1:59" ht="14.25" customHeight="1">
      <c r="A212" s="1"/>
      <c r="B212" s="7"/>
      <c r="C212" s="7"/>
      <c r="D212" s="109"/>
      <c r="E212" s="109"/>
      <c r="F212" s="1"/>
      <c r="G212" s="1"/>
      <c r="H212" s="7"/>
      <c r="I212" s="7"/>
      <c r="J212" s="109"/>
      <c r="K212" s="109"/>
      <c r="L212" s="1"/>
      <c r="M212" s="1"/>
      <c r="N212" s="7"/>
      <c r="O212" s="7"/>
      <c r="P212" s="109"/>
      <c r="Q212" s="109"/>
      <c r="R212" s="1"/>
      <c r="S212" s="1"/>
      <c r="T212" s="7"/>
      <c r="U212" s="7"/>
      <c r="V212" s="109"/>
      <c r="W212" s="109"/>
      <c r="X212" s="1"/>
      <c r="Y212" s="1"/>
      <c r="Z212" s="7"/>
      <c r="AA212" s="7"/>
      <c r="AB212" s="109"/>
      <c r="AC212" s="109"/>
      <c r="AD212" s="1"/>
      <c r="AE212" s="1"/>
      <c r="AF212" s="7"/>
      <c r="AG212" s="7"/>
      <c r="AH212" s="109"/>
      <c r="AI212" s="109"/>
      <c r="AJ212" s="1"/>
      <c r="AK212" s="1"/>
      <c r="AL212" s="7"/>
      <c r="AM212" s="7"/>
      <c r="AN212" s="109"/>
      <c r="AO212" s="109"/>
      <c r="AP212" s="1"/>
      <c r="AQ212" s="1"/>
      <c r="AR212" s="7"/>
      <c r="AS212" s="7"/>
      <c r="AT212" s="109"/>
      <c r="AU212" s="109"/>
      <c r="AV212" s="1"/>
      <c r="AW212" s="1"/>
      <c r="AX212" s="7"/>
      <c r="AY212" s="7"/>
      <c r="AZ212" s="109"/>
      <c r="BA212" s="109"/>
      <c r="BB212" s="1"/>
      <c r="BC212" s="1"/>
      <c r="BD212" s="7"/>
      <c r="BE212" s="7"/>
      <c r="BF212" s="109"/>
      <c r="BG212" s="109"/>
    </row>
    <row r="213" spans="1:59" ht="14.25" customHeight="1">
      <c r="A213" s="1"/>
      <c r="B213" s="7"/>
      <c r="C213" s="7"/>
      <c r="D213" s="109"/>
      <c r="E213" s="109"/>
      <c r="F213" s="1"/>
      <c r="G213" s="1"/>
      <c r="H213" s="7"/>
      <c r="I213" s="7"/>
      <c r="J213" s="109"/>
      <c r="K213" s="109"/>
      <c r="L213" s="1"/>
      <c r="M213" s="1"/>
      <c r="N213" s="7"/>
      <c r="O213" s="7"/>
      <c r="P213" s="109"/>
      <c r="Q213" s="109"/>
      <c r="R213" s="1"/>
      <c r="S213" s="1"/>
      <c r="T213" s="7"/>
      <c r="U213" s="7"/>
      <c r="V213" s="109"/>
      <c r="W213" s="109"/>
      <c r="X213" s="1"/>
      <c r="Y213" s="1"/>
      <c r="Z213" s="7"/>
      <c r="AA213" s="7"/>
      <c r="AB213" s="109"/>
      <c r="AC213" s="109"/>
      <c r="AD213" s="1"/>
      <c r="AE213" s="1"/>
      <c r="AF213" s="7"/>
      <c r="AG213" s="7"/>
      <c r="AH213" s="109"/>
      <c r="AI213" s="109"/>
      <c r="AJ213" s="1"/>
      <c r="AK213" s="1"/>
      <c r="AL213" s="7"/>
      <c r="AM213" s="7"/>
      <c r="AN213" s="109"/>
      <c r="AO213" s="109"/>
      <c r="AP213" s="1"/>
      <c r="AQ213" s="1"/>
      <c r="AR213" s="7"/>
      <c r="AS213" s="7"/>
      <c r="AT213" s="109"/>
      <c r="AU213" s="109"/>
      <c r="AV213" s="1"/>
      <c r="AW213" s="1"/>
      <c r="AX213" s="7"/>
      <c r="AY213" s="7"/>
      <c r="AZ213" s="109"/>
      <c r="BA213" s="109"/>
      <c r="BB213" s="1"/>
      <c r="BC213" s="1"/>
      <c r="BD213" s="7"/>
      <c r="BE213" s="7"/>
      <c r="BF213" s="109"/>
      <c r="BG213" s="109"/>
    </row>
    <row r="214" spans="1:59" ht="14.25" customHeight="1">
      <c r="A214" s="1"/>
      <c r="B214" s="7"/>
      <c r="C214" s="7"/>
      <c r="D214" s="109"/>
      <c r="E214" s="109"/>
      <c r="F214" s="1"/>
      <c r="G214" s="1"/>
      <c r="H214" s="7"/>
      <c r="I214" s="7"/>
      <c r="J214" s="109"/>
      <c r="K214" s="109"/>
      <c r="L214" s="1"/>
      <c r="M214" s="1"/>
      <c r="N214" s="7"/>
      <c r="O214" s="7"/>
      <c r="P214" s="109"/>
      <c r="Q214" s="109"/>
      <c r="R214" s="1"/>
      <c r="S214" s="1"/>
      <c r="T214" s="7"/>
      <c r="U214" s="7"/>
      <c r="V214" s="109"/>
      <c r="W214" s="109"/>
      <c r="X214" s="1"/>
      <c r="Y214" s="1"/>
      <c r="Z214" s="7"/>
      <c r="AA214" s="7"/>
      <c r="AB214" s="109"/>
      <c r="AC214" s="109"/>
      <c r="AD214" s="1"/>
      <c r="AE214" s="1"/>
      <c r="AF214" s="7"/>
      <c r="AG214" s="7"/>
      <c r="AH214" s="109"/>
      <c r="AI214" s="109"/>
      <c r="AJ214" s="1"/>
      <c r="AK214" s="1"/>
      <c r="AL214" s="7"/>
      <c r="AM214" s="7"/>
      <c r="AN214" s="109"/>
      <c r="AO214" s="109"/>
      <c r="AP214" s="1"/>
      <c r="AQ214" s="1"/>
      <c r="AR214" s="7"/>
      <c r="AS214" s="7"/>
      <c r="AT214" s="109"/>
      <c r="AU214" s="109"/>
      <c r="AV214" s="1"/>
      <c r="AW214" s="1"/>
      <c r="AX214" s="7"/>
      <c r="AY214" s="7"/>
      <c r="AZ214" s="109"/>
      <c r="BA214" s="109"/>
      <c r="BB214" s="1"/>
      <c r="BC214" s="1"/>
      <c r="BD214" s="7"/>
      <c r="BE214" s="7"/>
      <c r="BF214" s="109"/>
      <c r="BG214" s="109"/>
    </row>
    <row r="215" spans="1:59" ht="14.25" customHeight="1">
      <c r="A215" s="1"/>
      <c r="B215" s="7"/>
      <c r="C215" s="7"/>
      <c r="D215" s="109"/>
      <c r="E215" s="109"/>
      <c r="F215" s="1"/>
      <c r="G215" s="1"/>
      <c r="H215" s="7"/>
      <c r="I215" s="7"/>
      <c r="J215" s="109"/>
      <c r="K215" s="109"/>
      <c r="L215" s="1"/>
      <c r="M215" s="1"/>
      <c r="N215" s="7"/>
      <c r="O215" s="7"/>
      <c r="P215" s="109"/>
      <c r="Q215" s="109"/>
      <c r="R215" s="1"/>
      <c r="S215" s="1"/>
      <c r="T215" s="7"/>
      <c r="U215" s="7"/>
      <c r="V215" s="109"/>
      <c r="W215" s="109"/>
      <c r="X215" s="1"/>
      <c r="Y215" s="1"/>
      <c r="Z215" s="7"/>
      <c r="AA215" s="7"/>
      <c r="AB215" s="109"/>
      <c r="AC215" s="109"/>
      <c r="AD215" s="1"/>
      <c r="AE215" s="1"/>
      <c r="AF215" s="7"/>
      <c r="AG215" s="7"/>
      <c r="AH215" s="109"/>
      <c r="AI215" s="109"/>
      <c r="AJ215" s="1"/>
      <c r="AK215" s="1"/>
      <c r="AL215" s="7"/>
      <c r="AM215" s="7"/>
      <c r="AN215" s="109"/>
      <c r="AO215" s="109"/>
      <c r="AP215" s="1"/>
      <c r="AQ215" s="1"/>
      <c r="AR215" s="7"/>
      <c r="AS215" s="7"/>
      <c r="AT215" s="109"/>
      <c r="AU215" s="109"/>
      <c r="AV215" s="1"/>
      <c r="AW215" s="1"/>
      <c r="AX215" s="7"/>
      <c r="AY215" s="7"/>
      <c r="AZ215" s="109"/>
      <c r="BA215" s="109"/>
      <c r="BB215" s="1"/>
      <c r="BC215" s="1"/>
      <c r="BD215" s="7"/>
      <c r="BE215" s="7"/>
      <c r="BF215" s="109"/>
      <c r="BG215" s="109"/>
    </row>
    <row r="216" spans="1:59" ht="14.25" customHeight="1">
      <c r="A216" s="1"/>
      <c r="B216" s="7"/>
      <c r="C216" s="7"/>
      <c r="D216" s="109"/>
      <c r="E216" s="109"/>
      <c r="F216" s="1"/>
      <c r="G216" s="1"/>
      <c r="H216" s="7"/>
      <c r="I216" s="7"/>
      <c r="J216" s="109"/>
      <c r="K216" s="109"/>
      <c r="L216" s="1"/>
      <c r="M216" s="1"/>
      <c r="N216" s="7"/>
      <c r="O216" s="7"/>
      <c r="P216" s="109"/>
      <c r="Q216" s="109"/>
      <c r="R216" s="1"/>
      <c r="S216" s="1"/>
      <c r="T216" s="7"/>
      <c r="U216" s="7"/>
      <c r="V216" s="109"/>
      <c r="W216" s="109"/>
      <c r="X216" s="1"/>
      <c r="Y216" s="1"/>
      <c r="Z216" s="7"/>
      <c r="AA216" s="7"/>
      <c r="AB216" s="109"/>
      <c r="AC216" s="109"/>
      <c r="AD216" s="1"/>
      <c r="AE216" s="1"/>
      <c r="AF216" s="7"/>
      <c r="AG216" s="7"/>
      <c r="AH216" s="109"/>
      <c r="AI216" s="109"/>
      <c r="AJ216" s="1"/>
      <c r="AK216" s="1"/>
      <c r="AL216" s="7"/>
      <c r="AM216" s="7"/>
      <c r="AN216" s="109"/>
      <c r="AO216" s="109"/>
      <c r="AP216" s="1"/>
      <c r="AQ216" s="1"/>
      <c r="AR216" s="7"/>
      <c r="AS216" s="7"/>
      <c r="AT216" s="109"/>
      <c r="AU216" s="109"/>
      <c r="AV216" s="1"/>
      <c r="AW216" s="1"/>
      <c r="AX216" s="7"/>
      <c r="AY216" s="7"/>
      <c r="AZ216" s="109"/>
      <c r="BA216" s="109"/>
      <c r="BB216" s="1"/>
      <c r="BC216" s="1"/>
      <c r="BD216" s="7"/>
      <c r="BE216" s="7"/>
      <c r="BF216" s="109"/>
      <c r="BG216" s="109"/>
    </row>
    <row r="217" spans="1:59" ht="14.25" customHeight="1">
      <c r="A217" s="1"/>
      <c r="B217" s="7"/>
      <c r="C217" s="7"/>
      <c r="D217" s="109"/>
      <c r="E217" s="109"/>
      <c r="F217" s="1"/>
      <c r="G217" s="1"/>
      <c r="H217" s="7"/>
      <c r="I217" s="7"/>
      <c r="J217" s="109"/>
      <c r="K217" s="109"/>
      <c r="L217" s="1"/>
      <c r="M217" s="1"/>
      <c r="N217" s="7"/>
      <c r="O217" s="7"/>
      <c r="P217" s="109"/>
      <c r="Q217" s="109"/>
      <c r="R217" s="1"/>
      <c r="S217" s="1"/>
      <c r="T217" s="7"/>
      <c r="U217" s="7"/>
      <c r="V217" s="109"/>
      <c r="W217" s="109"/>
      <c r="X217" s="1"/>
      <c r="Y217" s="1"/>
      <c r="Z217" s="7"/>
      <c r="AA217" s="7"/>
      <c r="AB217" s="109"/>
      <c r="AC217" s="109"/>
      <c r="AD217" s="1"/>
      <c r="AE217" s="1"/>
      <c r="AF217" s="7"/>
      <c r="AG217" s="7"/>
      <c r="AH217" s="109"/>
      <c r="AI217" s="109"/>
      <c r="AJ217" s="1"/>
      <c r="AK217" s="1"/>
      <c r="AL217" s="7"/>
      <c r="AM217" s="7"/>
      <c r="AN217" s="109"/>
      <c r="AO217" s="109"/>
      <c r="AP217" s="1"/>
      <c r="AQ217" s="1"/>
      <c r="AR217" s="7"/>
      <c r="AS217" s="7"/>
      <c r="AT217" s="109"/>
      <c r="AU217" s="109"/>
      <c r="AV217" s="1"/>
      <c r="AW217" s="1"/>
      <c r="AX217" s="7"/>
      <c r="AY217" s="7"/>
      <c r="AZ217" s="109"/>
      <c r="BA217" s="109"/>
      <c r="BB217" s="1"/>
      <c r="BC217" s="1"/>
      <c r="BD217" s="7"/>
      <c r="BE217" s="7"/>
      <c r="BF217" s="109"/>
      <c r="BG217" s="109"/>
    </row>
    <row r="218" spans="1:59" ht="14.25" customHeight="1">
      <c r="A218" s="1"/>
      <c r="B218" s="7"/>
      <c r="C218" s="7"/>
      <c r="D218" s="109"/>
      <c r="E218" s="109"/>
      <c r="F218" s="1"/>
      <c r="G218" s="1"/>
      <c r="H218" s="7"/>
      <c r="I218" s="7"/>
      <c r="J218" s="109"/>
      <c r="K218" s="109"/>
      <c r="L218" s="1"/>
      <c r="M218" s="1"/>
      <c r="N218" s="7"/>
      <c r="O218" s="7"/>
      <c r="P218" s="109"/>
      <c r="Q218" s="109"/>
      <c r="R218" s="1"/>
      <c r="S218" s="1"/>
      <c r="T218" s="7"/>
      <c r="U218" s="7"/>
      <c r="V218" s="109"/>
      <c r="W218" s="109"/>
      <c r="X218" s="1"/>
      <c r="Y218" s="1"/>
      <c r="Z218" s="7"/>
      <c r="AA218" s="7"/>
      <c r="AB218" s="109"/>
      <c r="AC218" s="109"/>
      <c r="AD218" s="1"/>
      <c r="AE218" s="1"/>
      <c r="AF218" s="7"/>
      <c r="AG218" s="7"/>
      <c r="AH218" s="109"/>
      <c r="AI218" s="109"/>
      <c r="AJ218" s="1"/>
      <c r="AK218" s="1"/>
      <c r="AL218" s="7"/>
      <c r="AM218" s="7"/>
      <c r="AN218" s="109"/>
      <c r="AO218" s="109"/>
      <c r="AP218" s="1"/>
      <c r="AQ218" s="1"/>
      <c r="AR218" s="7"/>
      <c r="AS218" s="7"/>
      <c r="AT218" s="109"/>
      <c r="AU218" s="109"/>
      <c r="AV218" s="1"/>
      <c r="AW218" s="1"/>
      <c r="AX218" s="7"/>
      <c r="AY218" s="7"/>
      <c r="AZ218" s="109"/>
      <c r="BA218" s="109"/>
      <c r="BB218" s="1"/>
      <c r="BC218" s="1"/>
      <c r="BD218" s="7"/>
      <c r="BE218" s="7"/>
      <c r="BF218" s="109"/>
      <c r="BG218" s="109"/>
    </row>
    <row r="219" spans="1:59" ht="14.25" customHeight="1">
      <c r="A219" s="1"/>
      <c r="B219" s="7"/>
      <c r="C219" s="7"/>
      <c r="D219" s="109"/>
      <c r="E219" s="109"/>
      <c r="F219" s="1"/>
      <c r="G219" s="1"/>
      <c r="H219" s="7"/>
      <c r="I219" s="7"/>
      <c r="J219" s="109"/>
      <c r="K219" s="109"/>
      <c r="L219" s="1"/>
      <c r="M219" s="1"/>
      <c r="N219" s="7"/>
      <c r="O219" s="7"/>
      <c r="P219" s="109"/>
      <c r="Q219" s="109"/>
      <c r="R219" s="1"/>
      <c r="S219" s="1"/>
      <c r="T219" s="7"/>
      <c r="U219" s="7"/>
      <c r="V219" s="109"/>
      <c r="W219" s="109"/>
      <c r="X219" s="1"/>
      <c r="Y219" s="1"/>
      <c r="Z219" s="7"/>
      <c r="AA219" s="7"/>
      <c r="AB219" s="109"/>
      <c r="AC219" s="109"/>
      <c r="AD219" s="1"/>
      <c r="AE219" s="1"/>
      <c r="AF219" s="7"/>
      <c r="AG219" s="7"/>
      <c r="AH219" s="109"/>
      <c r="AI219" s="109"/>
      <c r="AJ219" s="1"/>
      <c r="AK219" s="1"/>
      <c r="AL219" s="7"/>
      <c r="AM219" s="7"/>
      <c r="AN219" s="109"/>
      <c r="AO219" s="109"/>
      <c r="AP219" s="1"/>
      <c r="AQ219" s="1"/>
      <c r="AR219" s="7"/>
      <c r="AS219" s="7"/>
      <c r="AT219" s="109"/>
      <c r="AU219" s="109"/>
      <c r="AV219" s="1"/>
      <c r="AW219" s="1"/>
      <c r="AX219" s="7"/>
      <c r="AY219" s="7"/>
      <c r="AZ219" s="109"/>
      <c r="BA219" s="109"/>
      <c r="BB219" s="1"/>
      <c r="BC219" s="1"/>
      <c r="BD219" s="7"/>
      <c r="BE219" s="7"/>
      <c r="BF219" s="109"/>
      <c r="BG219" s="109"/>
    </row>
    <row r="220" spans="1:59" ht="14.25" customHeight="1">
      <c r="A220" s="1"/>
      <c r="B220" s="7"/>
      <c r="C220" s="7"/>
      <c r="D220" s="109"/>
      <c r="E220" s="109"/>
      <c r="F220" s="1"/>
      <c r="G220" s="1"/>
      <c r="H220" s="7"/>
      <c r="I220" s="7"/>
      <c r="J220" s="109"/>
      <c r="K220" s="109"/>
      <c r="L220" s="1"/>
      <c r="M220" s="1"/>
      <c r="N220" s="7"/>
      <c r="O220" s="7"/>
      <c r="P220" s="109"/>
      <c r="Q220" s="109"/>
      <c r="R220" s="1"/>
      <c r="S220" s="1"/>
      <c r="T220" s="7"/>
      <c r="U220" s="7"/>
      <c r="V220" s="109"/>
      <c r="W220" s="109"/>
      <c r="X220" s="1"/>
      <c r="Y220" s="1"/>
      <c r="Z220" s="7"/>
      <c r="AA220" s="7"/>
      <c r="AB220" s="109"/>
      <c r="AC220" s="109"/>
      <c r="AD220" s="1"/>
      <c r="AE220" s="1"/>
      <c r="AF220" s="7"/>
      <c r="AG220" s="7"/>
      <c r="AH220" s="109"/>
      <c r="AI220" s="109"/>
      <c r="AJ220" s="1"/>
      <c r="AK220" s="1"/>
      <c r="AL220" s="7"/>
      <c r="AM220" s="7"/>
      <c r="AN220" s="109"/>
      <c r="AO220" s="109"/>
      <c r="AP220" s="1"/>
      <c r="AQ220" s="1"/>
      <c r="AR220" s="7"/>
      <c r="AS220" s="7"/>
      <c r="AT220" s="109"/>
      <c r="AU220" s="109"/>
      <c r="AV220" s="1"/>
      <c r="AW220" s="1"/>
      <c r="AX220" s="7"/>
      <c r="AY220" s="7"/>
      <c r="AZ220" s="109"/>
      <c r="BA220" s="109"/>
      <c r="BB220" s="1"/>
      <c r="BC220" s="1"/>
      <c r="BD220" s="7"/>
      <c r="BE220" s="7"/>
      <c r="BF220" s="109"/>
      <c r="BG220" s="109"/>
    </row>
    <row r="221" spans="1:59" ht="14.25" customHeight="1">
      <c r="A221" s="1"/>
      <c r="B221" s="7"/>
      <c r="C221" s="7"/>
      <c r="D221" s="109"/>
      <c r="E221" s="109"/>
      <c r="F221" s="1"/>
      <c r="G221" s="1"/>
      <c r="H221" s="7"/>
      <c r="I221" s="7"/>
      <c r="J221" s="109"/>
      <c r="K221" s="109"/>
      <c r="L221" s="1"/>
      <c r="M221" s="1"/>
      <c r="N221" s="7"/>
      <c r="O221" s="7"/>
      <c r="P221" s="109"/>
      <c r="Q221" s="109"/>
      <c r="R221" s="1"/>
      <c r="S221" s="1"/>
      <c r="T221" s="7"/>
      <c r="U221" s="7"/>
      <c r="V221" s="109"/>
      <c r="W221" s="109"/>
      <c r="X221" s="1"/>
      <c r="Y221" s="1"/>
      <c r="Z221" s="7"/>
      <c r="AA221" s="7"/>
      <c r="AB221" s="109"/>
      <c r="AC221" s="109"/>
      <c r="AD221" s="1"/>
      <c r="AE221" s="1"/>
      <c r="AF221" s="7"/>
      <c r="AG221" s="7"/>
      <c r="AH221" s="109"/>
      <c r="AI221" s="109"/>
      <c r="AJ221" s="1"/>
      <c r="AK221" s="1"/>
      <c r="AL221" s="7"/>
      <c r="AM221" s="7"/>
      <c r="AN221" s="109"/>
      <c r="AO221" s="109"/>
      <c r="AP221" s="1"/>
      <c r="AQ221" s="1"/>
      <c r="AR221" s="7"/>
      <c r="AS221" s="7"/>
      <c r="AT221" s="109"/>
      <c r="AU221" s="109"/>
      <c r="AV221" s="1"/>
      <c r="AW221" s="1"/>
      <c r="AX221" s="7"/>
      <c r="AY221" s="7"/>
      <c r="AZ221" s="109"/>
      <c r="BA221" s="109"/>
      <c r="BB221" s="1"/>
      <c r="BC221" s="1"/>
      <c r="BD221" s="7"/>
      <c r="BE221" s="7"/>
      <c r="BF221" s="109"/>
      <c r="BG221" s="109"/>
    </row>
    <row r="222" spans="1:59" ht="14.25" customHeight="1">
      <c r="A222" s="1"/>
      <c r="B222" s="7"/>
      <c r="C222" s="7"/>
      <c r="D222" s="109"/>
      <c r="E222" s="109"/>
      <c r="F222" s="1"/>
      <c r="G222" s="1"/>
      <c r="H222" s="7"/>
      <c r="I222" s="7"/>
      <c r="J222" s="109"/>
      <c r="K222" s="109"/>
      <c r="L222" s="1"/>
      <c r="M222" s="1"/>
      <c r="N222" s="7"/>
      <c r="O222" s="7"/>
      <c r="P222" s="109"/>
      <c r="Q222" s="109"/>
      <c r="R222" s="1"/>
      <c r="S222" s="1"/>
      <c r="T222" s="7"/>
      <c r="U222" s="7"/>
      <c r="V222" s="109"/>
      <c r="W222" s="109"/>
      <c r="X222" s="1"/>
      <c r="Y222" s="1"/>
      <c r="Z222" s="7"/>
      <c r="AA222" s="7"/>
      <c r="AB222" s="109"/>
      <c r="AC222" s="109"/>
      <c r="AD222" s="1"/>
      <c r="AE222" s="1"/>
      <c r="AF222" s="7"/>
      <c r="AG222" s="7"/>
      <c r="AH222" s="109"/>
      <c r="AI222" s="109"/>
      <c r="AJ222" s="1"/>
      <c r="AK222" s="1"/>
      <c r="AL222" s="7"/>
      <c r="AM222" s="7"/>
      <c r="AN222" s="109"/>
      <c r="AO222" s="109"/>
      <c r="AP222" s="1"/>
      <c r="AQ222" s="1"/>
      <c r="AR222" s="7"/>
      <c r="AS222" s="7"/>
      <c r="AT222" s="109"/>
      <c r="AU222" s="109"/>
      <c r="AV222" s="1"/>
      <c r="AW222" s="1"/>
      <c r="AX222" s="7"/>
      <c r="AY222" s="7"/>
      <c r="AZ222" s="109"/>
      <c r="BA222" s="109"/>
      <c r="BB222" s="1"/>
      <c r="BC222" s="1"/>
      <c r="BD222" s="7"/>
      <c r="BE222" s="7"/>
      <c r="BF222" s="109"/>
      <c r="BG222" s="109"/>
    </row>
    <row r="223" spans="1:59" ht="14.25" customHeight="1">
      <c r="A223" s="1"/>
      <c r="B223" s="7"/>
      <c r="C223" s="7"/>
      <c r="D223" s="109"/>
      <c r="E223" s="109"/>
      <c r="F223" s="1"/>
      <c r="G223" s="1"/>
      <c r="H223" s="7"/>
      <c r="I223" s="7"/>
      <c r="J223" s="109"/>
      <c r="K223" s="109"/>
      <c r="L223" s="1"/>
      <c r="M223" s="1"/>
      <c r="N223" s="7"/>
      <c r="O223" s="7"/>
      <c r="P223" s="109"/>
      <c r="Q223" s="109"/>
      <c r="R223" s="1"/>
      <c r="S223" s="1"/>
      <c r="T223" s="7"/>
      <c r="U223" s="7"/>
      <c r="V223" s="109"/>
      <c r="W223" s="109"/>
      <c r="X223" s="1"/>
      <c r="Y223" s="1"/>
      <c r="Z223" s="7"/>
      <c r="AA223" s="7"/>
      <c r="AB223" s="109"/>
      <c r="AC223" s="109"/>
      <c r="AD223" s="1"/>
      <c r="AE223" s="1"/>
      <c r="AF223" s="7"/>
      <c r="AG223" s="7"/>
      <c r="AH223" s="109"/>
      <c r="AI223" s="109"/>
      <c r="AJ223" s="1"/>
      <c r="AK223" s="1"/>
      <c r="AL223" s="7"/>
      <c r="AM223" s="7"/>
      <c r="AN223" s="109"/>
      <c r="AO223" s="109"/>
      <c r="AP223" s="1"/>
      <c r="AQ223" s="1"/>
      <c r="AR223" s="7"/>
      <c r="AS223" s="7"/>
      <c r="AT223" s="109"/>
      <c r="AU223" s="109"/>
      <c r="AV223" s="1"/>
      <c r="AW223" s="1"/>
      <c r="AX223" s="7"/>
      <c r="AY223" s="7"/>
      <c r="AZ223" s="109"/>
      <c r="BA223" s="109"/>
      <c r="BB223" s="1"/>
      <c r="BC223" s="1"/>
      <c r="BD223" s="7"/>
      <c r="BE223" s="7"/>
      <c r="BF223" s="109"/>
      <c r="BG223" s="109"/>
    </row>
    <row r="224" spans="1:59" ht="14.25" customHeight="1">
      <c r="A224" s="1"/>
      <c r="B224" s="7"/>
      <c r="C224" s="7"/>
      <c r="D224" s="109"/>
      <c r="E224" s="109"/>
      <c r="F224" s="1"/>
      <c r="G224" s="1"/>
      <c r="H224" s="7"/>
      <c r="I224" s="7"/>
      <c r="J224" s="109"/>
      <c r="K224" s="109"/>
      <c r="L224" s="1"/>
      <c r="M224" s="1"/>
      <c r="N224" s="7"/>
      <c r="O224" s="7"/>
      <c r="P224" s="109"/>
      <c r="Q224" s="109"/>
      <c r="R224" s="1"/>
      <c r="S224" s="1"/>
      <c r="T224" s="7"/>
      <c r="U224" s="7"/>
      <c r="V224" s="109"/>
      <c r="W224" s="109"/>
      <c r="X224" s="1"/>
      <c r="Y224" s="1"/>
      <c r="Z224" s="7"/>
      <c r="AA224" s="7"/>
      <c r="AB224" s="109"/>
      <c r="AC224" s="109"/>
      <c r="AD224" s="1"/>
      <c r="AE224" s="1"/>
      <c r="AF224" s="7"/>
      <c r="AG224" s="7"/>
      <c r="AH224" s="109"/>
      <c r="AI224" s="109"/>
      <c r="AJ224" s="1"/>
      <c r="AK224" s="1"/>
      <c r="AL224" s="7"/>
      <c r="AM224" s="7"/>
      <c r="AN224" s="109"/>
      <c r="AO224" s="109"/>
      <c r="AP224" s="1"/>
      <c r="AQ224" s="1"/>
      <c r="AR224" s="7"/>
      <c r="AS224" s="7"/>
      <c r="AT224" s="109"/>
      <c r="AU224" s="109"/>
      <c r="AV224" s="1"/>
      <c r="AW224" s="1"/>
      <c r="AX224" s="7"/>
      <c r="AY224" s="7"/>
      <c r="AZ224" s="109"/>
      <c r="BA224" s="109"/>
      <c r="BB224" s="1"/>
      <c r="BC224" s="1"/>
      <c r="BD224" s="7"/>
      <c r="BE224" s="7"/>
      <c r="BF224" s="109"/>
      <c r="BG224" s="109"/>
    </row>
    <row r="225" spans="1:59" ht="14.25" customHeight="1">
      <c r="A225" s="1"/>
      <c r="B225" s="7"/>
      <c r="C225" s="7"/>
      <c r="D225" s="109"/>
      <c r="E225" s="109"/>
      <c r="F225" s="1"/>
      <c r="G225" s="1"/>
      <c r="H225" s="7"/>
      <c r="I225" s="7"/>
      <c r="J225" s="109"/>
      <c r="K225" s="109"/>
      <c r="L225" s="1"/>
      <c r="M225" s="1"/>
      <c r="N225" s="7"/>
      <c r="O225" s="7"/>
      <c r="P225" s="109"/>
      <c r="Q225" s="109"/>
      <c r="R225" s="1"/>
      <c r="S225" s="1"/>
      <c r="T225" s="7"/>
      <c r="U225" s="7"/>
      <c r="V225" s="109"/>
      <c r="W225" s="109"/>
      <c r="X225" s="1"/>
      <c r="Y225" s="1"/>
      <c r="Z225" s="7"/>
      <c r="AA225" s="7"/>
      <c r="AB225" s="109"/>
      <c r="AC225" s="109"/>
      <c r="AD225" s="1"/>
      <c r="AE225" s="1"/>
      <c r="AF225" s="7"/>
      <c r="AG225" s="7"/>
      <c r="AH225" s="109"/>
      <c r="AI225" s="109"/>
      <c r="AJ225" s="1"/>
      <c r="AK225" s="1"/>
      <c r="AL225" s="7"/>
      <c r="AM225" s="7"/>
      <c r="AN225" s="109"/>
      <c r="AO225" s="109"/>
      <c r="AP225" s="1"/>
      <c r="AQ225" s="1"/>
      <c r="AR225" s="7"/>
      <c r="AS225" s="7"/>
      <c r="AT225" s="109"/>
      <c r="AU225" s="109"/>
      <c r="AV225" s="1"/>
      <c r="AW225" s="1"/>
      <c r="AX225" s="7"/>
      <c r="AY225" s="7"/>
      <c r="AZ225" s="109"/>
      <c r="BA225" s="109"/>
      <c r="BB225" s="1"/>
      <c r="BC225" s="1"/>
      <c r="BD225" s="7"/>
      <c r="BE225" s="7"/>
      <c r="BF225" s="109"/>
      <c r="BG225" s="109"/>
    </row>
    <row r="226" spans="1:59" ht="14.25" customHeight="1">
      <c r="A226" s="1"/>
      <c r="B226" s="7"/>
      <c r="C226" s="7"/>
      <c r="D226" s="109"/>
      <c r="E226" s="109"/>
      <c r="F226" s="1"/>
      <c r="G226" s="1"/>
      <c r="H226" s="7"/>
      <c r="I226" s="7"/>
      <c r="J226" s="109"/>
      <c r="K226" s="109"/>
      <c r="L226" s="1"/>
      <c r="M226" s="1"/>
      <c r="N226" s="7"/>
      <c r="O226" s="7"/>
      <c r="P226" s="109"/>
      <c r="Q226" s="109"/>
      <c r="R226" s="1"/>
      <c r="S226" s="1"/>
      <c r="T226" s="7"/>
      <c r="U226" s="7"/>
      <c r="V226" s="109"/>
      <c r="W226" s="109"/>
      <c r="X226" s="1"/>
      <c r="Y226" s="1"/>
      <c r="Z226" s="7"/>
      <c r="AA226" s="7"/>
      <c r="AB226" s="109"/>
      <c r="AC226" s="109"/>
      <c r="AD226" s="1"/>
      <c r="AE226" s="1"/>
      <c r="AF226" s="7"/>
      <c r="AG226" s="7"/>
      <c r="AH226" s="109"/>
      <c r="AI226" s="109"/>
      <c r="AJ226" s="1"/>
      <c r="AK226" s="1"/>
      <c r="AL226" s="7"/>
      <c r="AM226" s="7"/>
      <c r="AN226" s="109"/>
      <c r="AO226" s="109"/>
      <c r="AP226" s="1"/>
      <c r="AQ226" s="1"/>
      <c r="AR226" s="7"/>
      <c r="AS226" s="7"/>
      <c r="AT226" s="109"/>
      <c r="AU226" s="109"/>
      <c r="AV226" s="1"/>
      <c r="AW226" s="1"/>
      <c r="AX226" s="7"/>
      <c r="AY226" s="7"/>
      <c r="AZ226" s="109"/>
      <c r="BA226" s="109"/>
      <c r="BB226" s="1"/>
      <c r="BC226" s="1"/>
      <c r="BD226" s="7"/>
      <c r="BE226" s="7"/>
      <c r="BF226" s="109"/>
      <c r="BG226" s="109"/>
    </row>
    <row r="227" spans="1:59" ht="14.25" customHeight="1">
      <c r="A227" s="1"/>
      <c r="B227" s="7"/>
      <c r="C227" s="7"/>
      <c r="D227" s="109"/>
      <c r="E227" s="109"/>
      <c r="F227" s="1"/>
      <c r="G227" s="1"/>
      <c r="H227" s="7"/>
      <c r="I227" s="7"/>
      <c r="J227" s="109"/>
      <c r="K227" s="109"/>
      <c r="L227" s="1"/>
      <c r="M227" s="1"/>
      <c r="N227" s="7"/>
      <c r="O227" s="7"/>
      <c r="P227" s="109"/>
      <c r="Q227" s="109"/>
      <c r="R227" s="1"/>
      <c r="S227" s="1"/>
      <c r="T227" s="7"/>
      <c r="U227" s="7"/>
      <c r="V227" s="109"/>
      <c r="W227" s="109"/>
      <c r="X227" s="1"/>
      <c r="Y227" s="1"/>
      <c r="Z227" s="7"/>
      <c r="AA227" s="7"/>
      <c r="AB227" s="109"/>
      <c r="AC227" s="109"/>
      <c r="AD227" s="1"/>
      <c r="AE227" s="1"/>
      <c r="AF227" s="7"/>
      <c r="AG227" s="7"/>
      <c r="AH227" s="109"/>
      <c r="AI227" s="109"/>
      <c r="AJ227" s="1"/>
      <c r="AK227" s="1"/>
      <c r="AL227" s="7"/>
      <c r="AM227" s="7"/>
      <c r="AN227" s="109"/>
      <c r="AO227" s="109"/>
      <c r="AP227" s="1"/>
      <c r="AQ227" s="1"/>
      <c r="AR227" s="7"/>
      <c r="AS227" s="7"/>
      <c r="AT227" s="109"/>
      <c r="AU227" s="109"/>
      <c r="AV227" s="1"/>
      <c r="AW227" s="1"/>
      <c r="AX227" s="7"/>
      <c r="AY227" s="7"/>
      <c r="AZ227" s="109"/>
      <c r="BA227" s="109"/>
      <c r="BB227" s="1"/>
      <c r="BC227" s="1"/>
      <c r="BD227" s="7"/>
      <c r="BE227" s="7"/>
      <c r="BF227" s="109"/>
      <c r="BG227" s="109"/>
    </row>
    <row r="228" spans="1:59" ht="14.25" customHeight="1">
      <c r="A228" s="1"/>
      <c r="B228" s="7"/>
      <c r="C228" s="7"/>
      <c r="D228" s="109"/>
      <c r="E228" s="109"/>
      <c r="F228" s="1"/>
      <c r="G228" s="1"/>
      <c r="H228" s="7"/>
      <c r="I228" s="7"/>
      <c r="J228" s="109"/>
      <c r="K228" s="109"/>
      <c r="L228" s="1"/>
      <c r="M228" s="1"/>
      <c r="N228" s="7"/>
      <c r="O228" s="7"/>
      <c r="P228" s="109"/>
      <c r="Q228" s="109"/>
      <c r="R228" s="1"/>
      <c r="S228" s="1"/>
      <c r="T228" s="7"/>
      <c r="U228" s="7"/>
      <c r="V228" s="109"/>
      <c r="W228" s="109"/>
      <c r="X228" s="1"/>
      <c r="Y228" s="1"/>
      <c r="Z228" s="7"/>
      <c r="AA228" s="7"/>
      <c r="AB228" s="109"/>
      <c r="AC228" s="109"/>
      <c r="AD228" s="1"/>
      <c r="AE228" s="1"/>
      <c r="AF228" s="7"/>
      <c r="AG228" s="7"/>
      <c r="AH228" s="109"/>
      <c r="AI228" s="109"/>
      <c r="AJ228" s="1"/>
      <c r="AK228" s="1"/>
      <c r="AL228" s="7"/>
      <c r="AM228" s="7"/>
      <c r="AN228" s="109"/>
      <c r="AO228" s="109"/>
      <c r="AP228" s="1"/>
      <c r="AQ228" s="1"/>
      <c r="AR228" s="7"/>
      <c r="AS228" s="7"/>
      <c r="AT228" s="109"/>
      <c r="AU228" s="109"/>
      <c r="AV228" s="1"/>
      <c r="AW228" s="1"/>
      <c r="AX228" s="7"/>
      <c r="AY228" s="7"/>
      <c r="AZ228" s="109"/>
      <c r="BA228" s="109"/>
      <c r="BB228" s="1"/>
      <c r="BC228" s="1"/>
      <c r="BD228" s="7"/>
      <c r="BE228" s="7"/>
      <c r="BF228" s="109"/>
      <c r="BG228" s="109"/>
    </row>
    <row r="229" spans="1:59" ht="14.25" customHeight="1">
      <c r="A229" s="1"/>
      <c r="B229" s="7"/>
      <c r="C229" s="7"/>
      <c r="D229" s="109"/>
      <c r="E229" s="109"/>
      <c r="F229" s="1"/>
      <c r="G229" s="1"/>
      <c r="H229" s="7"/>
      <c r="I229" s="7"/>
      <c r="J229" s="109"/>
      <c r="K229" s="109"/>
      <c r="L229" s="1"/>
      <c r="M229" s="1"/>
      <c r="N229" s="7"/>
      <c r="O229" s="7"/>
      <c r="P229" s="109"/>
      <c r="Q229" s="109"/>
      <c r="R229" s="1"/>
      <c r="S229" s="1"/>
      <c r="T229" s="7"/>
      <c r="U229" s="7"/>
      <c r="V229" s="109"/>
      <c r="W229" s="109"/>
      <c r="X229" s="1"/>
      <c r="Y229" s="1"/>
      <c r="Z229" s="7"/>
      <c r="AA229" s="7"/>
      <c r="AB229" s="109"/>
      <c r="AC229" s="109"/>
      <c r="AD229" s="1"/>
      <c r="AE229" s="1"/>
      <c r="AF229" s="7"/>
      <c r="AG229" s="7"/>
      <c r="AH229" s="109"/>
      <c r="AI229" s="109"/>
      <c r="AJ229" s="1"/>
      <c r="AK229" s="1"/>
      <c r="AL229" s="7"/>
      <c r="AM229" s="7"/>
      <c r="AN229" s="109"/>
      <c r="AO229" s="109"/>
      <c r="AP229" s="1"/>
      <c r="AQ229" s="1"/>
      <c r="AR229" s="7"/>
      <c r="AS229" s="7"/>
      <c r="AT229" s="109"/>
      <c r="AU229" s="109"/>
      <c r="AV229" s="1"/>
      <c r="AW229" s="1"/>
      <c r="AX229" s="7"/>
      <c r="AY229" s="7"/>
      <c r="AZ229" s="109"/>
      <c r="BA229" s="109"/>
      <c r="BB229" s="1"/>
      <c r="BC229" s="1"/>
      <c r="BD229" s="7"/>
      <c r="BE229" s="7"/>
      <c r="BF229" s="109"/>
      <c r="BG229" s="109"/>
    </row>
    <row r="230" spans="1:59" ht="14.25" customHeight="1">
      <c r="A230" s="1"/>
      <c r="B230" s="7"/>
      <c r="C230" s="7"/>
      <c r="D230" s="109"/>
      <c r="E230" s="109"/>
      <c r="F230" s="1"/>
      <c r="G230" s="1"/>
      <c r="H230" s="7"/>
      <c r="I230" s="7"/>
      <c r="J230" s="109"/>
      <c r="K230" s="109"/>
      <c r="L230" s="1"/>
      <c r="M230" s="1"/>
      <c r="N230" s="7"/>
      <c r="O230" s="7"/>
      <c r="P230" s="109"/>
      <c r="Q230" s="109"/>
      <c r="R230" s="1"/>
      <c r="S230" s="1"/>
      <c r="T230" s="7"/>
      <c r="U230" s="7"/>
      <c r="V230" s="109"/>
      <c r="W230" s="109"/>
      <c r="X230" s="1"/>
      <c r="Y230" s="1"/>
      <c r="Z230" s="7"/>
      <c r="AA230" s="7"/>
      <c r="AB230" s="109"/>
      <c r="AC230" s="109"/>
      <c r="AD230" s="1"/>
      <c r="AE230" s="1"/>
      <c r="AF230" s="7"/>
      <c r="AG230" s="7"/>
      <c r="AH230" s="109"/>
      <c r="AI230" s="109"/>
      <c r="AJ230" s="1"/>
      <c r="AK230" s="1"/>
      <c r="AL230" s="7"/>
      <c r="AM230" s="7"/>
      <c r="AN230" s="109"/>
      <c r="AO230" s="109"/>
      <c r="AP230" s="1"/>
      <c r="AQ230" s="1"/>
      <c r="AR230" s="7"/>
      <c r="AS230" s="7"/>
      <c r="AT230" s="109"/>
      <c r="AU230" s="109"/>
      <c r="AV230" s="1"/>
      <c r="AW230" s="1"/>
      <c r="AX230" s="7"/>
      <c r="AY230" s="7"/>
      <c r="AZ230" s="109"/>
      <c r="BA230" s="109"/>
      <c r="BB230" s="1"/>
      <c r="BC230" s="1"/>
      <c r="BD230" s="7"/>
      <c r="BE230" s="7"/>
      <c r="BF230" s="109"/>
      <c r="BG230" s="109"/>
    </row>
    <row r="231" spans="1:59" ht="14.25" customHeight="1">
      <c r="A231" s="1"/>
      <c r="B231" s="7"/>
      <c r="C231" s="7"/>
      <c r="D231" s="109"/>
      <c r="E231" s="109"/>
      <c r="F231" s="1"/>
      <c r="G231" s="1"/>
      <c r="H231" s="7"/>
      <c r="I231" s="7"/>
      <c r="J231" s="109"/>
      <c r="K231" s="109"/>
      <c r="L231" s="1"/>
      <c r="M231" s="1"/>
      <c r="N231" s="7"/>
      <c r="O231" s="7"/>
      <c r="P231" s="109"/>
      <c r="Q231" s="109"/>
      <c r="R231" s="1"/>
      <c r="S231" s="1"/>
      <c r="T231" s="7"/>
      <c r="U231" s="7"/>
      <c r="V231" s="109"/>
      <c r="W231" s="109"/>
      <c r="X231" s="1"/>
      <c r="Y231" s="1"/>
      <c r="Z231" s="7"/>
      <c r="AA231" s="7"/>
      <c r="AB231" s="109"/>
      <c r="AC231" s="109"/>
      <c r="AD231" s="1"/>
      <c r="AE231" s="1"/>
      <c r="AF231" s="7"/>
      <c r="AG231" s="7"/>
      <c r="AH231" s="109"/>
      <c r="AI231" s="109"/>
      <c r="AJ231" s="1"/>
      <c r="AK231" s="1"/>
      <c r="AL231" s="7"/>
      <c r="AM231" s="7"/>
      <c r="AN231" s="109"/>
      <c r="AO231" s="109"/>
      <c r="AP231" s="1"/>
      <c r="AQ231" s="1"/>
      <c r="AR231" s="7"/>
      <c r="AS231" s="7"/>
      <c r="AT231" s="109"/>
      <c r="AU231" s="109"/>
      <c r="AV231" s="1"/>
      <c r="AW231" s="1"/>
      <c r="AX231" s="7"/>
      <c r="AY231" s="7"/>
      <c r="AZ231" s="109"/>
      <c r="BA231" s="109"/>
      <c r="BB231" s="1"/>
      <c r="BC231" s="1"/>
      <c r="BD231" s="7"/>
      <c r="BE231" s="7"/>
      <c r="BF231" s="109"/>
      <c r="BG231" s="109"/>
    </row>
    <row r="232" spans="1:59" ht="14.25" customHeight="1">
      <c r="A232" s="1"/>
      <c r="B232" s="7"/>
      <c r="C232" s="7"/>
      <c r="D232" s="109"/>
      <c r="E232" s="109"/>
      <c r="F232" s="1"/>
      <c r="G232" s="1"/>
      <c r="H232" s="7"/>
      <c r="I232" s="7"/>
      <c r="J232" s="109"/>
      <c r="K232" s="109"/>
      <c r="L232" s="1"/>
      <c r="M232" s="1"/>
      <c r="N232" s="7"/>
      <c r="O232" s="7"/>
      <c r="P232" s="109"/>
      <c r="Q232" s="109"/>
      <c r="R232" s="1"/>
      <c r="S232" s="1"/>
      <c r="T232" s="7"/>
      <c r="U232" s="7"/>
      <c r="V232" s="109"/>
      <c r="W232" s="109"/>
      <c r="X232" s="1"/>
      <c r="Y232" s="1"/>
      <c r="Z232" s="7"/>
      <c r="AA232" s="7"/>
      <c r="AB232" s="109"/>
      <c r="AC232" s="109"/>
      <c r="AD232" s="1"/>
      <c r="AE232" s="1"/>
      <c r="AF232" s="7"/>
      <c r="AG232" s="7"/>
      <c r="AH232" s="109"/>
      <c r="AI232" s="109"/>
      <c r="AJ232" s="1"/>
      <c r="AK232" s="1"/>
      <c r="AL232" s="7"/>
      <c r="AM232" s="7"/>
      <c r="AN232" s="109"/>
      <c r="AO232" s="109"/>
      <c r="AP232" s="1"/>
      <c r="AQ232" s="1"/>
      <c r="AR232" s="7"/>
      <c r="AS232" s="7"/>
      <c r="AT232" s="109"/>
      <c r="AU232" s="109"/>
      <c r="AV232" s="1"/>
      <c r="AW232" s="1"/>
      <c r="AX232" s="7"/>
      <c r="AY232" s="7"/>
      <c r="AZ232" s="109"/>
      <c r="BA232" s="109"/>
      <c r="BB232" s="1"/>
      <c r="BC232" s="1"/>
      <c r="BD232" s="7"/>
      <c r="BE232" s="7"/>
      <c r="BF232" s="109"/>
      <c r="BG232" s="109"/>
    </row>
    <row r="233" spans="1:59" ht="14.25" customHeight="1">
      <c r="A233" s="1"/>
      <c r="B233" s="7"/>
      <c r="C233" s="7"/>
      <c r="D233" s="109"/>
      <c r="E233" s="109"/>
      <c r="F233" s="1"/>
      <c r="G233" s="1"/>
      <c r="H233" s="7"/>
      <c r="I233" s="7"/>
      <c r="J233" s="109"/>
      <c r="K233" s="109"/>
      <c r="L233" s="1"/>
      <c r="M233" s="1"/>
      <c r="N233" s="7"/>
      <c r="O233" s="7"/>
      <c r="P233" s="109"/>
      <c r="Q233" s="109"/>
      <c r="R233" s="1"/>
      <c r="S233" s="1"/>
      <c r="T233" s="7"/>
      <c r="U233" s="7"/>
      <c r="V233" s="109"/>
      <c r="W233" s="109"/>
      <c r="X233" s="1"/>
      <c r="Y233" s="1"/>
      <c r="Z233" s="7"/>
      <c r="AA233" s="7"/>
      <c r="AB233" s="109"/>
      <c r="AC233" s="109"/>
      <c r="AD233" s="1"/>
      <c r="AE233" s="1"/>
      <c r="AF233" s="7"/>
      <c r="AG233" s="7"/>
      <c r="AH233" s="109"/>
      <c r="AI233" s="109"/>
      <c r="AJ233" s="1"/>
      <c r="AK233" s="1"/>
      <c r="AL233" s="7"/>
      <c r="AM233" s="7"/>
      <c r="AN233" s="109"/>
      <c r="AO233" s="109"/>
      <c r="AP233" s="1"/>
      <c r="AQ233" s="1"/>
      <c r="AR233" s="7"/>
      <c r="AS233" s="7"/>
      <c r="AT233" s="109"/>
      <c r="AU233" s="109"/>
      <c r="AV233" s="1"/>
      <c r="AW233" s="1"/>
      <c r="AX233" s="7"/>
      <c r="AY233" s="7"/>
      <c r="AZ233" s="109"/>
      <c r="BA233" s="109"/>
      <c r="BB233" s="1"/>
      <c r="BC233" s="1"/>
      <c r="BD233" s="7"/>
      <c r="BE233" s="7"/>
      <c r="BF233" s="109"/>
      <c r="BG233" s="109"/>
    </row>
    <row r="234" spans="1:59" ht="14.25" customHeight="1">
      <c r="A234" s="1"/>
      <c r="B234" s="7"/>
      <c r="C234" s="7"/>
      <c r="D234" s="109"/>
      <c r="E234" s="109"/>
      <c r="F234" s="1"/>
      <c r="G234" s="1"/>
      <c r="H234" s="7"/>
      <c r="I234" s="7"/>
      <c r="J234" s="109"/>
      <c r="K234" s="109"/>
      <c r="L234" s="1"/>
      <c r="M234" s="1"/>
      <c r="N234" s="7"/>
      <c r="O234" s="7"/>
      <c r="P234" s="109"/>
      <c r="Q234" s="109"/>
      <c r="R234" s="1"/>
      <c r="S234" s="1"/>
      <c r="T234" s="7"/>
      <c r="U234" s="7"/>
      <c r="V234" s="109"/>
      <c r="W234" s="109"/>
      <c r="X234" s="1"/>
      <c r="Y234" s="1"/>
      <c r="Z234" s="7"/>
      <c r="AA234" s="7"/>
      <c r="AB234" s="109"/>
      <c r="AC234" s="109"/>
      <c r="AD234" s="1"/>
      <c r="AE234" s="1"/>
      <c r="AF234" s="7"/>
      <c r="AG234" s="7"/>
      <c r="AH234" s="109"/>
      <c r="AI234" s="109"/>
      <c r="AJ234" s="1"/>
      <c r="AK234" s="1"/>
      <c r="AL234" s="7"/>
      <c r="AM234" s="7"/>
      <c r="AN234" s="109"/>
      <c r="AO234" s="109"/>
      <c r="AP234" s="1"/>
      <c r="AQ234" s="1"/>
      <c r="AR234" s="7"/>
      <c r="AS234" s="7"/>
      <c r="AT234" s="109"/>
      <c r="AU234" s="109"/>
      <c r="AV234" s="1"/>
      <c r="AW234" s="1"/>
      <c r="AX234" s="7"/>
      <c r="AY234" s="7"/>
      <c r="AZ234" s="109"/>
      <c r="BA234" s="109"/>
      <c r="BB234" s="1"/>
      <c r="BC234" s="1"/>
      <c r="BD234" s="7"/>
      <c r="BE234" s="7"/>
      <c r="BF234" s="109"/>
      <c r="BG234" s="109"/>
    </row>
    <row r="235" spans="1:59" ht="14.25" customHeight="1">
      <c r="A235" s="1"/>
      <c r="B235" s="7"/>
      <c r="C235" s="7"/>
      <c r="D235" s="109"/>
      <c r="E235" s="109"/>
      <c r="F235" s="1"/>
      <c r="G235" s="1"/>
      <c r="H235" s="7"/>
      <c r="I235" s="7"/>
      <c r="J235" s="109"/>
      <c r="K235" s="109"/>
      <c r="L235" s="1"/>
      <c r="M235" s="1"/>
      <c r="N235" s="7"/>
      <c r="O235" s="7"/>
      <c r="P235" s="109"/>
      <c r="Q235" s="109"/>
      <c r="R235" s="1"/>
      <c r="S235" s="1"/>
      <c r="T235" s="7"/>
      <c r="U235" s="7"/>
      <c r="V235" s="109"/>
      <c r="W235" s="109"/>
      <c r="X235" s="1"/>
      <c r="Y235" s="1"/>
      <c r="Z235" s="7"/>
      <c r="AA235" s="7"/>
      <c r="AB235" s="109"/>
      <c r="AC235" s="109"/>
      <c r="AD235" s="1"/>
      <c r="AE235" s="1"/>
      <c r="AF235" s="7"/>
      <c r="AG235" s="7"/>
      <c r="AH235" s="109"/>
      <c r="AI235" s="109"/>
      <c r="AJ235" s="1"/>
      <c r="AK235" s="1"/>
      <c r="AL235" s="7"/>
      <c r="AM235" s="7"/>
      <c r="AN235" s="109"/>
      <c r="AO235" s="109"/>
      <c r="AP235" s="1"/>
      <c r="AQ235" s="1"/>
      <c r="AR235" s="7"/>
      <c r="AS235" s="7"/>
      <c r="AT235" s="109"/>
      <c r="AU235" s="109"/>
      <c r="AV235" s="1"/>
      <c r="AW235" s="1"/>
      <c r="AX235" s="7"/>
      <c r="AY235" s="7"/>
      <c r="AZ235" s="109"/>
      <c r="BA235" s="109"/>
      <c r="BB235" s="1"/>
      <c r="BC235" s="1"/>
      <c r="BD235" s="7"/>
      <c r="BE235" s="7"/>
      <c r="BF235" s="109"/>
      <c r="BG235" s="109"/>
    </row>
    <row r="236" spans="1:59" ht="14.25" customHeight="1">
      <c r="A236" s="1"/>
      <c r="B236" s="7"/>
      <c r="C236" s="7"/>
      <c r="D236" s="109"/>
      <c r="E236" s="109"/>
      <c r="F236" s="1"/>
      <c r="G236" s="1"/>
      <c r="H236" s="7"/>
      <c r="I236" s="7"/>
      <c r="J236" s="109"/>
      <c r="K236" s="109"/>
      <c r="L236" s="1"/>
      <c r="M236" s="1"/>
      <c r="N236" s="7"/>
      <c r="O236" s="7"/>
      <c r="P236" s="109"/>
      <c r="Q236" s="109"/>
      <c r="R236" s="1"/>
      <c r="S236" s="1"/>
      <c r="T236" s="7"/>
      <c r="U236" s="7"/>
      <c r="V236" s="109"/>
      <c r="W236" s="109"/>
      <c r="X236" s="1"/>
      <c r="Y236" s="1"/>
      <c r="Z236" s="7"/>
      <c r="AA236" s="7"/>
      <c r="AB236" s="109"/>
      <c r="AC236" s="109"/>
      <c r="AD236" s="1"/>
      <c r="AE236" s="1"/>
      <c r="AF236" s="7"/>
      <c r="AG236" s="7"/>
      <c r="AH236" s="109"/>
      <c r="AI236" s="109"/>
      <c r="AJ236" s="1"/>
      <c r="AK236" s="1"/>
      <c r="AL236" s="7"/>
      <c r="AM236" s="7"/>
      <c r="AN236" s="109"/>
      <c r="AO236" s="109"/>
      <c r="AP236" s="1"/>
      <c r="AQ236" s="1"/>
      <c r="AR236" s="7"/>
      <c r="AS236" s="7"/>
      <c r="AT236" s="109"/>
      <c r="AU236" s="109"/>
      <c r="AV236" s="1"/>
      <c r="AW236" s="1"/>
      <c r="AX236" s="7"/>
      <c r="AY236" s="7"/>
      <c r="AZ236" s="109"/>
      <c r="BA236" s="109"/>
      <c r="BB236" s="1"/>
      <c r="BC236" s="1"/>
      <c r="BD236" s="7"/>
      <c r="BE236" s="7"/>
      <c r="BF236" s="109"/>
      <c r="BG236" s="109"/>
    </row>
    <row r="237" spans="1:59" ht="14.25" customHeight="1">
      <c r="A237" s="1"/>
      <c r="B237" s="7"/>
      <c r="C237" s="7"/>
      <c r="D237" s="109"/>
      <c r="E237" s="109"/>
      <c r="F237" s="1"/>
      <c r="G237" s="1"/>
      <c r="H237" s="7"/>
      <c r="I237" s="7"/>
      <c r="J237" s="109"/>
      <c r="K237" s="109"/>
      <c r="L237" s="1"/>
      <c r="M237" s="1"/>
      <c r="N237" s="7"/>
      <c r="O237" s="7"/>
      <c r="P237" s="109"/>
      <c r="Q237" s="109"/>
      <c r="R237" s="1"/>
      <c r="S237" s="1"/>
      <c r="T237" s="7"/>
      <c r="U237" s="7"/>
      <c r="V237" s="109"/>
      <c r="W237" s="109"/>
      <c r="X237" s="1"/>
      <c r="Y237" s="1"/>
      <c r="Z237" s="7"/>
      <c r="AA237" s="7"/>
      <c r="AB237" s="109"/>
      <c r="AC237" s="109"/>
      <c r="AD237" s="1"/>
      <c r="AE237" s="1"/>
      <c r="AF237" s="7"/>
      <c r="AG237" s="7"/>
      <c r="AH237" s="109"/>
      <c r="AI237" s="109"/>
      <c r="AJ237" s="1"/>
      <c r="AK237" s="1"/>
      <c r="AL237" s="7"/>
      <c r="AM237" s="7"/>
      <c r="AN237" s="109"/>
      <c r="AO237" s="109"/>
      <c r="AP237" s="1"/>
      <c r="AQ237" s="1"/>
      <c r="AR237" s="7"/>
      <c r="AS237" s="7"/>
      <c r="AT237" s="109"/>
      <c r="AU237" s="109"/>
      <c r="AV237" s="1"/>
      <c r="AW237" s="1"/>
      <c r="AX237" s="7"/>
      <c r="AY237" s="7"/>
      <c r="AZ237" s="109"/>
      <c r="BA237" s="109"/>
      <c r="BB237" s="1"/>
      <c r="BC237" s="1"/>
      <c r="BD237" s="7"/>
      <c r="BE237" s="7"/>
      <c r="BF237" s="109"/>
      <c r="BG237" s="109"/>
    </row>
    <row r="238" spans="1:59" ht="14.25" customHeight="1">
      <c r="A238" s="1"/>
      <c r="B238" s="7"/>
      <c r="C238" s="7"/>
      <c r="D238" s="109"/>
      <c r="E238" s="109"/>
      <c r="F238" s="1"/>
      <c r="G238" s="1"/>
      <c r="H238" s="7"/>
      <c r="I238" s="7"/>
      <c r="J238" s="109"/>
      <c r="K238" s="109"/>
      <c r="L238" s="1"/>
      <c r="M238" s="1"/>
      <c r="N238" s="7"/>
      <c r="O238" s="7"/>
      <c r="P238" s="109"/>
      <c r="Q238" s="109"/>
      <c r="R238" s="1"/>
      <c r="S238" s="1"/>
      <c r="T238" s="7"/>
      <c r="U238" s="7"/>
      <c r="V238" s="109"/>
      <c r="W238" s="109"/>
      <c r="X238" s="1"/>
      <c r="Y238" s="1"/>
      <c r="Z238" s="7"/>
      <c r="AA238" s="7"/>
      <c r="AB238" s="109"/>
      <c r="AC238" s="109"/>
      <c r="AD238" s="1"/>
      <c r="AE238" s="1"/>
      <c r="AF238" s="7"/>
      <c r="AG238" s="7"/>
      <c r="AH238" s="109"/>
      <c r="AI238" s="109"/>
      <c r="AJ238" s="1"/>
      <c r="AK238" s="1"/>
      <c r="AL238" s="7"/>
      <c r="AM238" s="7"/>
      <c r="AN238" s="109"/>
      <c r="AO238" s="109"/>
      <c r="AP238" s="1"/>
      <c r="AQ238" s="1"/>
      <c r="AR238" s="7"/>
      <c r="AS238" s="7"/>
      <c r="AT238" s="109"/>
      <c r="AU238" s="109"/>
      <c r="AV238" s="1"/>
      <c r="AW238" s="1"/>
      <c r="AX238" s="7"/>
      <c r="AY238" s="7"/>
      <c r="AZ238" s="109"/>
      <c r="BA238" s="109"/>
      <c r="BB238" s="1"/>
      <c r="BC238" s="1"/>
      <c r="BD238" s="7"/>
      <c r="BE238" s="7"/>
      <c r="BF238" s="109"/>
      <c r="BG238" s="109"/>
    </row>
    <row r="239" spans="1:59" ht="14.25" customHeight="1">
      <c r="A239" s="1"/>
      <c r="B239" s="7"/>
      <c r="C239" s="7"/>
      <c r="D239" s="109"/>
      <c r="E239" s="109"/>
      <c r="F239" s="1"/>
      <c r="G239" s="1"/>
      <c r="H239" s="7"/>
      <c r="I239" s="7"/>
      <c r="J239" s="109"/>
      <c r="K239" s="109"/>
      <c r="L239" s="1"/>
      <c r="M239" s="1"/>
      <c r="N239" s="7"/>
      <c r="O239" s="7"/>
      <c r="P239" s="109"/>
      <c r="Q239" s="109"/>
      <c r="R239" s="1"/>
      <c r="S239" s="1"/>
      <c r="T239" s="7"/>
      <c r="U239" s="7"/>
      <c r="V239" s="109"/>
      <c r="W239" s="109"/>
      <c r="X239" s="1"/>
      <c r="Y239" s="1"/>
      <c r="Z239" s="7"/>
      <c r="AA239" s="7"/>
      <c r="AB239" s="109"/>
      <c r="AC239" s="109"/>
      <c r="AD239" s="1"/>
      <c r="AE239" s="1"/>
      <c r="AF239" s="7"/>
      <c r="AG239" s="7"/>
      <c r="AH239" s="109"/>
      <c r="AI239" s="109"/>
      <c r="AJ239" s="1"/>
      <c r="AK239" s="1"/>
      <c r="AL239" s="7"/>
      <c r="AM239" s="7"/>
      <c r="AN239" s="109"/>
      <c r="AO239" s="109"/>
      <c r="AP239" s="1"/>
      <c r="AQ239" s="1"/>
      <c r="AR239" s="7"/>
      <c r="AS239" s="7"/>
      <c r="AT239" s="109"/>
      <c r="AU239" s="109"/>
      <c r="AV239" s="1"/>
      <c r="AW239" s="1"/>
      <c r="AX239" s="7"/>
      <c r="AY239" s="7"/>
      <c r="AZ239" s="109"/>
      <c r="BA239" s="109"/>
      <c r="BB239" s="1"/>
      <c r="BC239" s="1"/>
      <c r="BD239" s="7"/>
      <c r="BE239" s="7"/>
      <c r="BF239" s="109"/>
      <c r="BG239" s="109"/>
    </row>
    <row r="240" spans="1:59" ht="14.25" customHeight="1">
      <c r="A240" s="1"/>
      <c r="B240" s="7"/>
      <c r="C240" s="7"/>
      <c r="D240" s="109"/>
      <c r="E240" s="109"/>
      <c r="F240" s="1"/>
      <c r="G240" s="1"/>
      <c r="H240" s="7"/>
      <c r="I240" s="7"/>
      <c r="J240" s="109"/>
      <c r="K240" s="109"/>
      <c r="L240" s="1"/>
      <c r="M240" s="1"/>
      <c r="N240" s="7"/>
      <c r="O240" s="7"/>
      <c r="P240" s="109"/>
      <c r="Q240" s="109"/>
      <c r="R240" s="1"/>
      <c r="S240" s="1"/>
      <c r="T240" s="7"/>
      <c r="U240" s="7"/>
      <c r="V240" s="109"/>
      <c r="W240" s="109"/>
      <c r="X240" s="1"/>
      <c r="Y240" s="1"/>
      <c r="Z240" s="7"/>
      <c r="AA240" s="7"/>
      <c r="AB240" s="109"/>
      <c r="AC240" s="109"/>
      <c r="AD240" s="1"/>
      <c r="AE240" s="1"/>
      <c r="AF240" s="7"/>
      <c r="AG240" s="7"/>
      <c r="AH240" s="109"/>
      <c r="AI240" s="109"/>
      <c r="AJ240" s="1"/>
      <c r="AK240" s="1"/>
      <c r="AL240" s="7"/>
      <c r="AM240" s="7"/>
      <c r="AN240" s="109"/>
      <c r="AO240" s="109"/>
      <c r="AP240" s="1"/>
      <c r="AQ240" s="1"/>
      <c r="AR240" s="7"/>
      <c r="AS240" s="7"/>
      <c r="AT240" s="109"/>
      <c r="AU240" s="109"/>
      <c r="AV240" s="1"/>
      <c r="AW240" s="1"/>
      <c r="AX240" s="7"/>
      <c r="AY240" s="7"/>
      <c r="AZ240" s="109"/>
      <c r="BA240" s="109"/>
      <c r="BB240" s="1"/>
      <c r="BC240" s="1"/>
      <c r="BD240" s="7"/>
      <c r="BE240" s="7"/>
      <c r="BF240" s="109"/>
      <c r="BG240" s="109"/>
    </row>
    <row r="241" spans="1:59" ht="14.25" customHeight="1">
      <c r="A241" s="1"/>
      <c r="B241" s="7"/>
      <c r="C241" s="7"/>
      <c r="D241" s="109"/>
      <c r="E241" s="109"/>
      <c r="F241" s="1"/>
      <c r="G241" s="1"/>
      <c r="H241" s="7"/>
      <c r="I241" s="7"/>
      <c r="J241" s="109"/>
      <c r="K241" s="109"/>
      <c r="L241" s="1"/>
      <c r="M241" s="1"/>
      <c r="N241" s="7"/>
      <c r="O241" s="7"/>
      <c r="P241" s="109"/>
      <c r="Q241" s="109"/>
      <c r="R241" s="1"/>
      <c r="S241" s="1"/>
      <c r="T241" s="7"/>
      <c r="U241" s="7"/>
      <c r="V241" s="109"/>
      <c r="W241" s="109"/>
      <c r="X241" s="1"/>
      <c r="Y241" s="1"/>
      <c r="Z241" s="7"/>
      <c r="AA241" s="7"/>
      <c r="AB241" s="109"/>
      <c r="AC241" s="109"/>
      <c r="AD241" s="1"/>
      <c r="AE241" s="1"/>
      <c r="AF241" s="7"/>
      <c r="AG241" s="7"/>
      <c r="AH241" s="109"/>
      <c r="AI241" s="109"/>
      <c r="AJ241" s="1"/>
      <c r="AK241" s="1"/>
      <c r="AL241" s="7"/>
      <c r="AM241" s="7"/>
      <c r="AN241" s="109"/>
      <c r="AO241" s="109"/>
      <c r="AP241" s="1"/>
      <c r="AQ241" s="1"/>
      <c r="AR241" s="7"/>
      <c r="AS241" s="7"/>
      <c r="AT241" s="109"/>
      <c r="AU241" s="109"/>
      <c r="AV241" s="1"/>
      <c r="AW241" s="1"/>
      <c r="AX241" s="7"/>
      <c r="AY241" s="7"/>
      <c r="AZ241" s="109"/>
      <c r="BA241" s="109"/>
      <c r="BB241" s="1"/>
      <c r="BC241" s="1"/>
      <c r="BD241" s="7"/>
      <c r="BE241" s="7"/>
      <c r="BF241" s="109"/>
      <c r="BG241" s="109"/>
    </row>
    <row r="242" spans="1:59" ht="14.25" customHeight="1">
      <c r="A242" s="1"/>
      <c r="B242" s="7"/>
      <c r="C242" s="7"/>
      <c r="D242" s="109"/>
      <c r="E242" s="109"/>
      <c r="F242" s="1"/>
      <c r="G242" s="1"/>
      <c r="H242" s="7"/>
      <c r="I242" s="7"/>
      <c r="J242" s="109"/>
      <c r="K242" s="109"/>
      <c r="L242" s="1"/>
      <c r="M242" s="1"/>
      <c r="N242" s="7"/>
      <c r="O242" s="7"/>
      <c r="P242" s="109"/>
      <c r="Q242" s="109"/>
      <c r="R242" s="1"/>
      <c r="S242" s="1"/>
      <c r="T242" s="7"/>
      <c r="U242" s="7"/>
      <c r="V242" s="109"/>
      <c r="W242" s="109"/>
      <c r="X242" s="1"/>
      <c r="Y242" s="1"/>
      <c r="Z242" s="7"/>
      <c r="AA242" s="7"/>
      <c r="AB242" s="109"/>
      <c r="AC242" s="109"/>
      <c r="AD242" s="1"/>
      <c r="AE242" s="1"/>
      <c r="AF242" s="7"/>
      <c r="AG242" s="7"/>
      <c r="AH242" s="109"/>
      <c r="AI242" s="109"/>
      <c r="AJ242" s="1"/>
      <c r="AK242" s="1"/>
      <c r="AL242" s="7"/>
      <c r="AM242" s="7"/>
      <c r="AN242" s="109"/>
      <c r="AO242" s="109"/>
      <c r="AP242" s="1"/>
      <c r="AQ242" s="1"/>
      <c r="AR242" s="7"/>
      <c r="AS242" s="7"/>
      <c r="AT242" s="109"/>
      <c r="AU242" s="109"/>
      <c r="AV242" s="1"/>
      <c r="AW242" s="1"/>
      <c r="AX242" s="7"/>
      <c r="AY242" s="7"/>
      <c r="AZ242" s="109"/>
      <c r="BA242" s="109"/>
      <c r="BB242" s="1"/>
      <c r="BC242" s="1"/>
      <c r="BD242" s="7"/>
      <c r="BE242" s="7"/>
      <c r="BF242" s="109"/>
      <c r="BG242" s="109"/>
    </row>
    <row r="243" spans="1:59" ht="14.25" customHeight="1">
      <c r="A243" s="1"/>
      <c r="B243" s="7"/>
      <c r="C243" s="7"/>
      <c r="D243" s="109"/>
      <c r="E243" s="109"/>
      <c r="F243" s="1"/>
      <c r="G243" s="1"/>
      <c r="H243" s="7"/>
      <c r="I243" s="7"/>
      <c r="J243" s="109"/>
      <c r="K243" s="109"/>
      <c r="L243" s="1"/>
      <c r="M243" s="1"/>
      <c r="N243" s="7"/>
      <c r="O243" s="7"/>
      <c r="P243" s="109"/>
      <c r="Q243" s="109"/>
      <c r="R243" s="1"/>
      <c r="S243" s="1"/>
      <c r="T243" s="7"/>
      <c r="U243" s="7"/>
      <c r="V243" s="109"/>
      <c r="W243" s="109"/>
      <c r="X243" s="1"/>
      <c r="Y243" s="1"/>
      <c r="Z243" s="7"/>
      <c r="AA243" s="7"/>
      <c r="AB243" s="109"/>
      <c r="AC243" s="109"/>
      <c r="AD243" s="1"/>
      <c r="AE243" s="1"/>
      <c r="AF243" s="7"/>
      <c r="AG243" s="7"/>
      <c r="AH243" s="109"/>
      <c r="AI243" s="109"/>
      <c r="AJ243" s="1"/>
      <c r="AK243" s="1"/>
      <c r="AL243" s="7"/>
      <c r="AM243" s="7"/>
      <c r="AN243" s="109"/>
      <c r="AO243" s="109"/>
      <c r="AP243" s="1"/>
      <c r="AQ243" s="1"/>
      <c r="AR243" s="7"/>
      <c r="AS243" s="7"/>
      <c r="AT243" s="109"/>
      <c r="AU243" s="109"/>
      <c r="AV243" s="1"/>
      <c r="AW243" s="1"/>
      <c r="AX243" s="7"/>
      <c r="AY243" s="7"/>
      <c r="AZ243" s="109"/>
      <c r="BA243" s="109"/>
      <c r="BB243" s="1"/>
      <c r="BC243" s="1"/>
      <c r="BD243" s="7"/>
      <c r="BE243" s="7"/>
      <c r="BF243" s="109"/>
      <c r="BG243" s="109"/>
    </row>
    <row r="244" spans="1:59" ht="14.25" customHeight="1">
      <c r="A244" s="1"/>
      <c r="B244" s="7"/>
      <c r="C244" s="7"/>
      <c r="D244" s="109"/>
      <c r="E244" s="109"/>
      <c r="F244" s="1"/>
      <c r="G244" s="1"/>
      <c r="H244" s="7"/>
      <c r="I244" s="7"/>
      <c r="J244" s="109"/>
      <c r="K244" s="109"/>
      <c r="L244" s="1"/>
      <c r="M244" s="1"/>
      <c r="N244" s="7"/>
      <c r="O244" s="7"/>
      <c r="P244" s="109"/>
      <c r="Q244" s="109"/>
      <c r="R244" s="1"/>
      <c r="S244" s="1"/>
      <c r="T244" s="7"/>
      <c r="U244" s="7"/>
      <c r="V244" s="109"/>
      <c r="W244" s="109"/>
      <c r="X244" s="1"/>
      <c r="Y244" s="1"/>
      <c r="Z244" s="7"/>
      <c r="AA244" s="7"/>
      <c r="AB244" s="109"/>
      <c r="AC244" s="109"/>
      <c r="AD244" s="1"/>
      <c r="AE244" s="1"/>
      <c r="AF244" s="7"/>
      <c r="AG244" s="7"/>
      <c r="AH244" s="109"/>
      <c r="AI244" s="109"/>
      <c r="AJ244" s="1"/>
      <c r="AK244" s="1"/>
      <c r="AL244" s="7"/>
      <c r="AM244" s="7"/>
      <c r="AN244" s="109"/>
      <c r="AO244" s="109"/>
      <c r="AP244" s="1"/>
      <c r="AQ244" s="1"/>
      <c r="AR244" s="7"/>
      <c r="AS244" s="7"/>
      <c r="AT244" s="109"/>
      <c r="AU244" s="109"/>
      <c r="AV244" s="1"/>
      <c r="AW244" s="1"/>
      <c r="AX244" s="7"/>
      <c r="AY244" s="7"/>
      <c r="AZ244" s="109"/>
      <c r="BA244" s="109"/>
      <c r="BB244" s="1"/>
      <c r="BC244" s="1"/>
      <c r="BD244" s="7"/>
      <c r="BE244" s="7"/>
      <c r="BF244" s="109"/>
      <c r="BG244" s="109"/>
    </row>
    <row r="245" spans="1:59" ht="14.25" customHeight="1">
      <c r="A245" s="1"/>
      <c r="B245" s="7"/>
      <c r="C245" s="7"/>
      <c r="D245" s="109"/>
      <c r="E245" s="109"/>
      <c r="F245" s="1"/>
      <c r="G245" s="1"/>
      <c r="H245" s="7"/>
      <c r="I245" s="7"/>
      <c r="J245" s="109"/>
      <c r="K245" s="109"/>
      <c r="L245" s="1"/>
      <c r="M245" s="1"/>
      <c r="N245" s="7"/>
      <c r="O245" s="7"/>
      <c r="P245" s="109"/>
      <c r="Q245" s="109"/>
      <c r="R245" s="1"/>
      <c r="S245" s="1"/>
      <c r="T245" s="7"/>
      <c r="U245" s="7"/>
      <c r="V245" s="109"/>
      <c r="W245" s="109"/>
      <c r="X245" s="1"/>
      <c r="Y245" s="1"/>
      <c r="Z245" s="7"/>
      <c r="AA245" s="7"/>
      <c r="AB245" s="109"/>
      <c r="AC245" s="109"/>
      <c r="AD245" s="1"/>
      <c r="AE245" s="1"/>
      <c r="AF245" s="7"/>
      <c r="AG245" s="7"/>
      <c r="AH245" s="109"/>
      <c r="AI245" s="109"/>
      <c r="AJ245" s="1"/>
      <c r="AK245" s="1"/>
      <c r="AL245" s="7"/>
      <c r="AM245" s="7"/>
      <c r="AN245" s="109"/>
      <c r="AO245" s="109"/>
      <c r="AP245" s="1"/>
      <c r="AQ245" s="1"/>
      <c r="AR245" s="7"/>
      <c r="AS245" s="7"/>
      <c r="AT245" s="109"/>
      <c r="AU245" s="109"/>
      <c r="AV245" s="1"/>
      <c r="AW245" s="1"/>
      <c r="AX245" s="7"/>
      <c r="AY245" s="7"/>
      <c r="AZ245" s="109"/>
      <c r="BA245" s="109"/>
      <c r="BB245" s="1"/>
      <c r="BC245" s="1"/>
      <c r="BD245" s="7"/>
      <c r="BE245" s="7"/>
      <c r="BF245" s="109"/>
      <c r="BG245" s="109"/>
    </row>
    <row r="246" spans="1:59" ht="14.25" customHeight="1">
      <c r="A246" s="1"/>
      <c r="B246" s="7"/>
      <c r="C246" s="7"/>
      <c r="D246" s="109"/>
      <c r="E246" s="109"/>
      <c r="F246" s="1"/>
      <c r="G246" s="1"/>
      <c r="H246" s="7"/>
      <c r="I246" s="7"/>
      <c r="J246" s="109"/>
      <c r="K246" s="109"/>
      <c r="L246" s="1"/>
      <c r="M246" s="1"/>
      <c r="N246" s="7"/>
      <c r="O246" s="7"/>
      <c r="P246" s="109"/>
      <c r="Q246" s="109"/>
      <c r="R246" s="1"/>
      <c r="S246" s="1"/>
      <c r="T246" s="7"/>
      <c r="U246" s="7"/>
      <c r="V246" s="109"/>
      <c r="W246" s="109"/>
      <c r="X246" s="1"/>
      <c r="Y246" s="1"/>
      <c r="Z246" s="7"/>
      <c r="AA246" s="7"/>
      <c r="AB246" s="109"/>
      <c r="AC246" s="109"/>
      <c r="AD246" s="1"/>
      <c r="AE246" s="1"/>
      <c r="AF246" s="7"/>
      <c r="AG246" s="7"/>
      <c r="AH246" s="109"/>
      <c r="AI246" s="109"/>
      <c r="AJ246" s="1"/>
      <c r="AK246" s="1"/>
      <c r="AL246" s="7"/>
      <c r="AM246" s="7"/>
      <c r="AN246" s="109"/>
      <c r="AO246" s="109"/>
      <c r="AP246" s="1"/>
      <c r="AQ246" s="1"/>
      <c r="AR246" s="7"/>
      <c r="AS246" s="7"/>
      <c r="AT246" s="109"/>
      <c r="AU246" s="109"/>
      <c r="AV246" s="1"/>
      <c r="AW246" s="1"/>
      <c r="AX246" s="7"/>
      <c r="AY246" s="7"/>
      <c r="AZ246" s="109"/>
      <c r="BA246" s="109"/>
      <c r="BB246" s="1"/>
      <c r="BC246" s="1"/>
      <c r="BD246" s="7"/>
      <c r="BE246" s="7"/>
      <c r="BF246" s="109"/>
      <c r="BG246" s="109"/>
    </row>
    <row r="247" spans="1:59" ht="14.25" customHeight="1">
      <c r="A247" s="1"/>
      <c r="B247" s="7"/>
      <c r="C247" s="7"/>
      <c r="D247" s="109"/>
      <c r="E247" s="109"/>
      <c r="F247" s="1"/>
      <c r="G247" s="1"/>
      <c r="H247" s="7"/>
      <c r="I247" s="7"/>
      <c r="J247" s="109"/>
      <c r="K247" s="109"/>
      <c r="L247" s="1"/>
      <c r="M247" s="1"/>
      <c r="N247" s="7"/>
      <c r="O247" s="7"/>
      <c r="P247" s="109"/>
      <c r="Q247" s="109"/>
      <c r="R247" s="1"/>
      <c r="S247" s="1"/>
      <c r="T247" s="7"/>
      <c r="U247" s="7"/>
      <c r="V247" s="109"/>
      <c r="W247" s="109"/>
      <c r="X247" s="1"/>
      <c r="Y247" s="1"/>
      <c r="Z247" s="7"/>
      <c r="AA247" s="7"/>
      <c r="AB247" s="109"/>
      <c r="AC247" s="109"/>
      <c r="AD247" s="1"/>
      <c r="AE247" s="1"/>
      <c r="AF247" s="7"/>
      <c r="AG247" s="7"/>
      <c r="AH247" s="109"/>
      <c r="AI247" s="109"/>
      <c r="AJ247" s="1"/>
      <c r="AK247" s="1"/>
      <c r="AL247" s="7"/>
      <c r="AM247" s="7"/>
      <c r="AN247" s="109"/>
      <c r="AO247" s="109"/>
      <c r="AP247" s="1"/>
      <c r="AQ247" s="1"/>
      <c r="AR247" s="7"/>
      <c r="AS247" s="7"/>
      <c r="AT247" s="109"/>
      <c r="AU247" s="109"/>
      <c r="AV247" s="1"/>
      <c r="AW247" s="1"/>
      <c r="AX247" s="7"/>
      <c r="AY247" s="7"/>
      <c r="AZ247" s="109"/>
      <c r="BA247" s="109"/>
      <c r="BB247" s="1"/>
      <c r="BC247" s="1"/>
      <c r="BD247" s="7"/>
      <c r="BE247" s="7"/>
      <c r="BF247" s="109"/>
      <c r="BG247" s="109"/>
    </row>
    <row r="248" spans="1:59" ht="14.25" customHeight="1">
      <c r="A248" s="1"/>
      <c r="B248" s="7"/>
      <c r="C248" s="7"/>
      <c r="D248" s="109"/>
      <c r="E248" s="109"/>
      <c r="F248" s="1"/>
      <c r="G248" s="1"/>
      <c r="H248" s="7"/>
      <c r="I248" s="7"/>
      <c r="J248" s="109"/>
      <c r="K248" s="109"/>
      <c r="L248" s="1"/>
      <c r="M248" s="1"/>
      <c r="N248" s="7"/>
      <c r="O248" s="7"/>
      <c r="P248" s="109"/>
      <c r="Q248" s="109"/>
      <c r="R248" s="1"/>
      <c r="S248" s="1"/>
      <c r="T248" s="7"/>
      <c r="U248" s="7"/>
      <c r="V248" s="109"/>
      <c r="W248" s="109"/>
      <c r="X248" s="1"/>
      <c r="Y248" s="1"/>
      <c r="Z248" s="7"/>
      <c r="AA248" s="7"/>
      <c r="AB248" s="109"/>
      <c r="AC248" s="109"/>
      <c r="AD248" s="1"/>
      <c r="AE248" s="1"/>
      <c r="AF248" s="7"/>
      <c r="AG248" s="7"/>
      <c r="AH248" s="109"/>
      <c r="AI248" s="109"/>
      <c r="AJ248" s="1"/>
      <c r="AK248" s="1"/>
      <c r="AL248" s="7"/>
      <c r="AM248" s="7"/>
      <c r="AN248" s="109"/>
      <c r="AO248" s="109"/>
      <c r="AP248" s="1"/>
      <c r="AQ248" s="1"/>
      <c r="AR248" s="7"/>
      <c r="AS248" s="7"/>
      <c r="AT248" s="109"/>
      <c r="AU248" s="109"/>
      <c r="AV248" s="1"/>
      <c r="AW248" s="1"/>
      <c r="AX248" s="7"/>
      <c r="AY248" s="7"/>
      <c r="AZ248" s="109"/>
      <c r="BA248" s="109"/>
      <c r="BB248" s="1"/>
      <c r="BC248" s="1"/>
      <c r="BD248" s="7"/>
      <c r="BE248" s="7"/>
      <c r="BF248" s="109"/>
      <c r="BG248" s="109"/>
    </row>
    <row r="249" spans="1:59" ht="14.25" customHeight="1">
      <c r="A249" s="1"/>
      <c r="B249" s="7"/>
      <c r="C249" s="7"/>
      <c r="D249" s="109"/>
      <c r="E249" s="109"/>
      <c r="F249" s="1"/>
      <c r="G249" s="1"/>
      <c r="H249" s="7"/>
      <c r="I249" s="7"/>
      <c r="J249" s="109"/>
      <c r="K249" s="109"/>
      <c r="L249" s="1"/>
      <c r="M249" s="1"/>
      <c r="N249" s="7"/>
      <c r="O249" s="7"/>
      <c r="P249" s="109"/>
      <c r="Q249" s="109"/>
      <c r="R249" s="1"/>
      <c r="S249" s="1"/>
      <c r="T249" s="7"/>
      <c r="U249" s="7"/>
      <c r="V249" s="109"/>
      <c r="W249" s="109"/>
      <c r="X249" s="1"/>
      <c r="Y249" s="1"/>
      <c r="Z249" s="7"/>
      <c r="AA249" s="7"/>
      <c r="AB249" s="109"/>
      <c r="AC249" s="109"/>
      <c r="AD249" s="1"/>
      <c r="AE249" s="1"/>
      <c r="AF249" s="7"/>
      <c r="AG249" s="7"/>
      <c r="AH249" s="109"/>
      <c r="AI249" s="109"/>
      <c r="AJ249" s="1"/>
      <c r="AK249" s="1"/>
      <c r="AL249" s="7"/>
      <c r="AM249" s="7"/>
      <c r="AN249" s="109"/>
      <c r="AO249" s="109"/>
      <c r="AP249" s="1"/>
      <c r="AQ249" s="1"/>
      <c r="AR249" s="7"/>
      <c r="AS249" s="7"/>
      <c r="AT249" s="109"/>
      <c r="AU249" s="109"/>
      <c r="AV249" s="1"/>
      <c r="AW249" s="1"/>
      <c r="AX249" s="7"/>
      <c r="AY249" s="7"/>
      <c r="AZ249" s="109"/>
      <c r="BA249" s="109"/>
      <c r="BB249" s="1"/>
      <c r="BC249" s="1"/>
      <c r="BD249" s="7"/>
      <c r="BE249" s="7"/>
      <c r="BF249" s="109"/>
      <c r="BG249" s="109"/>
    </row>
    <row r="250" spans="1:59" ht="14.25" customHeight="1">
      <c r="A250" s="1"/>
      <c r="B250" s="7"/>
      <c r="C250" s="7"/>
      <c r="D250" s="109"/>
      <c r="E250" s="109"/>
      <c r="F250" s="1"/>
      <c r="G250" s="1"/>
      <c r="H250" s="7"/>
      <c r="I250" s="7"/>
      <c r="J250" s="109"/>
      <c r="K250" s="109"/>
      <c r="L250" s="1"/>
      <c r="M250" s="1"/>
      <c r="N250" s="7"/>
      <c r="O250" s="7"/>
      <c r="P250" s="109"/>
      <c r="Q250" s="109"/>
      <c r="R250" s="1"/>
      <c r="S250" s="1"/>
      <c r="T250" s="7"/>
      <c r="U250" s="7"/>
      <c r="V250" s="109"/>
      <c r="W250" s="109"/>
      <c r="X250" s="1"/>
      <c r="Y250" s="1"/>
      <c r="Z250" s="7"/>
      <c r="AA250" s="7"/>
      <c r="AB250" s="109"/>
      <c r="AC250" s="109"/>
      <c r="AD250" s="1"/>
      <c r="AE250" s="1"/>
      <c r="AF250" s="7"/>
      <c r="AG250" s="7"/>
      <c r="AH250" s="109"/>
      <c r="AI250" s="109"/>
      <c r="AJ250" s="1"/>
      <c r="AK250" s="1"/>
      <c r="AL250" s="7"/>
      <c r="AM250" s="7"/>
      <c r="AN250" s="109"/>
      <c r="AO250" s="109"/>
      <c r="AP250" s="1"/>
      <c r="AQ250" s="1"/>
      <c r="AR250" s="7"/>
      <c r="AS250" s="7"/>
      <c r="AT250" s="109"/>
      <c r="AU250" s="109"/>
      <c r="AV250" s="1"/>
      <c r="AW250" s="1"/>
      <c r="AX250" s="7"/>
      <c r="AY250" s="7"/>
      <c r="AZ250" s="109"/>
      <c r="BA250" s="109"/>
      <c r="BB250" s="1"/>
      <c r="BC250" s="1"/>
      <c r="BD250" s="7"/>
      <c r="BE250" s="7"/>
      <c r="BF250" s="109"/>
      <c r="BG250" s="109"/>
    </row>
    <row r="251" spans="1:59" ht="14.25" customHeight="1">
      <c r="A251" s="1"/>
      <c r="B251" s="7"/>
      <c r="C251" s="7"/>
      <c r="D251" s="109"/>
      <c r="E251" s="109"/>
      <c r="F251" s="1"/>
      <c r="G251" s="1"/>
      <c r="H251" s="7"/>
      <c r="I251" s="7"/>
      <c r="J251" s="109"/>
      <c r="K251" s="109"/>
      <c r="L251" s="1"/>
      <c r="M251" s="1"/>
      <c r="N251" s="7"/>
      <c r="O251" s="7"/>
      <c r="P251" s="109"/>
      <c r="Q251" s="109"/>
      <c r="R251" s="1"/>
      <c r="S251" s="1"/>
      <c r="T251" s="7"/>
      <c r="U251" s="7"/>
      <c r="V251" s="109"/>
      <c r="W251" s="109"/>
      <c r="X251" s="1"/>
      <c r="Y251" s="1"/>
      <c r="Z251" s="7"/>
      <c r="AA251" s="7"/>
      <c r="AB251" s="109"/>
      <c r="AC251" s="109"/>
      <c r="AD251" s="1"/>
      <c r="AE251" s="1"/>
      <c r="AF251" s="7"/>
      <c r="AG251" s="7"/>
      <c r="AH251" s="109"/>
      <c r="AI251" s="109"/>
      <c r="AJ251" s="1"/>
      <c r="AK251" s="1"/>
      <c r="AL251" s="7"/>
      <c r="AM251" s="7"/>
      <c r="AN251" s="109"/>
      <c r="AO251" s="109"/>
      <c r="AP251" s="1"/>
      <c r="AQ251" s="1"/>
      <c r="AR251" s="7"/>
      <c r="AS251" s="7"/>
      <c r="AT251" s="109"/>
      <c r="AU251" s="109"/>
      <c r="AV251" s="1"/>
      <c r="AW251" s="1"/>
      <c r="AX251" s="7"/>
      <c r="AY251" s="7"/>
      <c r="AZ251" s="109"/>
      <c r="BA251" s="109"/>
      <c r="BB251" s="1"/>
      <c r="BC251" s="1"/>
      <c r="BD251" s="7"/>
      <c r="BE251" s="7"/>
      <c r="BF251" s="109"/>
      <c r="BG251" s="109"/>
    </row>
    <row r="252" spans="1:59" ht="14.25" customHeight="1">
      <c r="A252" s="1"/>
      <c r="B252" s="7"/>
      <c r="C252" s="7"/>
      <c r="D252" s="109"/>
      <c r="E252" s="109"/>
      <c r="F252" s="1"/>
      <c r="G252" s="1"/>
      <c r="H252" s="7"/>
      <c r="I252" s="7"/>
      <c r="J252" s="109"/>
      <c r="K252" s="109"/>
      <c r="L252" s="1"/>
      <c r="M252" s="1"/>
      <c r="N252" s="7"/>
      <c r="O252" s="7"/>
      <c r="P252" s="109"/>
      <c r="Q252" s="109"/>
      <c r="R252" s="1"/>
      <c r="S252" s="1"/>
      <c r="T252" s="7"/>
      <c r="U252" s="7"/>
      <c r="V252" s="109"/>
      <c r="W252" s="109"/>
      <c r="X252" s="1"/>
      <c r="Y252" s="1"/>
      <c r="Z252" s="7"/>
      <c r="AA252" s="7"/>
      <c r="AB252" s="109"/>
      <c r="AC252" s="109"/>
      <c r="AD252" s="1"/>
      <c r="AE252" s="1"/>
      <c r="AF252" s="7"/>
      <c r="AG252" s="7"/>
      <c r="AH252" s="109"/>
      <c r="AI252" s="109"/>
      <c r="AJ252" s="1"/>
      <c r="AK252" s="1"/>
      <c r="AL252" s="7"/>
      <c r="AM252" s="7"/>
      <c r="AN252" s="109"/>
      <c r="AO252" s="109"/>
      <c r="AP252" s="1"/>
      <c r="AQ252" s="1"/>
      <c r="AR252" s="7"/>
      <c r="AS252" s="7"/>
      <c r="AT252" s="109"/>
      <c r="AU252" s="109"/>
      <c r="AV252" s="1"/>
      <c r="AW252" s="1"/>
      <c r="AX252" s="7"/>
      <c r="AY252" s="7"/>
      <c r="AZ252" s="109"/>
      <c r="BA252" s="109"/>
      <c r="BB252" s="1"/>
      <c r="BC252" s="1"/>
      <c r="BD252" s="7"/>
      <c r="BE252" s="7"/>
      <c r="BF252" s="109"/>
      <c r="BG252" s="109"/>
    </row>
    <row r="253" spans="1:59" ht="14.25" customHeight="1">
      <c r="A253" s="1"/>
      <c r="B253" s="7"/>
      <c r="C253" s="7"/>
      <c r="D253" s="109"/>
      <c r="E253" s="109"/>
      <c r="F253" s="1"/>
      <c r="G253" s="1"/>
      <c r="H253" s="7"/>
      <c r="I253" s="7"/>
      <c r="J253" s="109"/>
      <c r="K253" s="109"/>
      <c r="L253" s="1"/>
      <c r="M253" s="1"/>
      <c r="N253" s="7"/>
      <c r="O253" s="7"/>
      <c r="P253" s="109"/>
      <c r="Q253" s="109"/>
      <c r="R253" s="1"/>
      <c r="S253" s="1"/>
      <c r="T253" s="7"/>
      <c r="U253" s="7"/>
      <c r="V253" s="109"/>
      <c r="W253" s="109"/>
      <c r="X253" s="1"/>
      <c r="Y253" s="1"/>
      <c r="Z253" s="7"/>
      <c r="AA253" s="7"/>
      <c r="AB253" s="109"/>
      <c r="AC253" s="109"/>
      <c r="AD253" s="1"/>
      <c r="AE253" s="1"/>
      <c r="AF253" s="7"/>
      <c r="AG253" s="7"/>
      <c r="AH253" s="109"/>
      <c r="AI253" s="109"/>
      <c r="AJ253" s="1"/>
      <c r="AK253" s="1"/>
      <c r="AL253" s="7"/>
      <c r="AM253" s="7"/>
      <c r="AN253" s="109"/>
      <c r="AO253" s="109"/>
      <c r="AP253" s="1"/>
      <c r="AQ253" s="1"/>
      <c r="AR253" s="7"/>
      <c r="AS253" s="7"/>
      <c r="AT253" s="109"/>
      <c r="AU253" s="109"/>
      <c r="AV253" s="1"/>
      <c r="AW253" s="1"/>
      <c r="AX253" s="7"/>
      <c r="AY253" s="7"/>
      <c r="AZ253" s="109"/>
      <c r="BA253" s="109"/>
      <c r="BB253" s="1"/>
      <c r="BC253" s="1"/>
      <c r="BD253" s="7"/>
      <c r="BE253" s="7"/>
      <c r="BF253" s="109"/>
      <c r="BG253" s="109"/>
    </row>
    <row r="254" spans="1:59" ht="14.25" customHeight="1">
      <c r="A254" s="1"/>
      <c r="B254" s="7"/>
      <c r="C254" s="7"/>
      <c r="D254" s="109"/>
      <c r="E254" s="109"/>
      <c r="F254" s="1"/>
      <c r="G254" s="1"/>
      <c r="H254" s="7"/>
      <c r="I254" s="7"/>
      <c r="J254" s="109"/>
      <c r="K254" s="109"/>
      <c r="L254" s="1"/>
      <c r="M254" s="1"/>
      <c r="N254" s="7"/>
      <c r="O254" s="7"/>
      <c r="P254" s="109"/>
      <c r="Q254" s="109"/>
      <c r="R254" s="1"/>
      <c r="S254" s="1"/>
      <c r="T254" s="7"/>
      <c r="U254" s="7"/>
      <c r="V254" s="109"/>
      <c r="W254" s="109"/>
      <c r="X254" s="1"/>
      <c r="Y254" s="1"/>
      <c r="Z254" s="7"/>
      <c r="AA254" s="7"/>
      <c r="AB254" s="109"/>
      <c r="AC254" s="109"/>
      <c r="AD254" s="1"/>
      <c r="AE254" s="1"/>
      <c r="AF254" s="7"/>
      <c r="AG254" s="7"/>
      <c r="AH254" s="109"/>
      <c r="AI254" s="109"/>
      <c r="AJ254" s="1"/>
      <c r="AK254" s="1"/>
      <c r="AL254" s="7"/>
      <c r="AM254" s="7"/>
      <c r="AN254" s="109"/>
      <c r="AO254" s="109"/>
      <c r="AP254" s="1"/>
      <c r="AQ254" s="1"/>
      <c r="AR254" s="7"/>
      <c r="AS254" s="7"/>
      <c r="AT254" s="109"/>
      <c r="AU254" s="109"/>
      <c r="AV254" s="1"/>
      <c r="AW254" s="1"/>
      <c r="AX254" s="7"/>
      <c r="AY254" s="7"/>
      <c r="AZ254" s="109"/>
      <c r="BA254" s="109"/>
      <c r="BB254" s="1"/>
      <c r="BC254" s="1"/>
      <c r="BD254" s="7"/>
      <c r="BE254" s="7"/>
      <c r="BF254" s="109"/>
      <c r="BG254" s="109"/>
    </row>
    <row r="255" spans="1:59" ht="14.25" customHeight="1">
      <c r="A255" s="1"/>
      <c r="B255" s="7"/>
      <c r="C255" s="7"/>
      <c r="D255" s="109"/>
      <c r="E255" s="109"/>
      <c r="F255" s="1"/>
      <c r="G255" s="1"/>
      <c r="H255" s="7"/>
      <c r="I255" s="7"/>
      <c r="J255" s="109"/>
      <c r="K255" s="109"/>
      <c r="L255" s="1"/>
      <c r="M255" s="1"/>
      <c r="N255" s="7"/>
      <c r="O255" s="7"/>
      <c r="P255" s="109"/>
      <c r="Q255" s="109"/>
      <c r="R255" s="1"/>
      <c r="S255" s="1"/>
      <c r="T255" s="7"/>
      <c r="U255" s="7"/>
      <c r="V255" s="109"/>
      <c r="W255" s="109"/>
      <c r="X255" s="1"/>
      <c r="Y255" s="1"/>
      <c r="Z255" s="7"/>
      <c r="AA255" s="7"/>
      <c r="AB255" s="109"/>
      <c r="AC255" s="109"/>
      <c r="AD255" s="1"/>
      <c r="AE255" s="1"/>
      <c r="AF255" s="7"/>
      <c r="AG255" s="7"/>
      <c r="AH255" s="109"/>
      <c r="AI255" s="109"/>
      <c r="AJ255" s="1"/>
      <c r="AK255" s="1"/>
      <c r="AL255" s="7"/>
      <c r="AM255" s="7"/>
      <c r="AN255" s="109"/>
      <c r="AO255" s="109"/>
      <c r="AP255" s="1"/>
      <c r="AQ255" s="1"/>
      <c r="AR255" s="7"/>
      <c r="AS255" s="7"/>
      <c r="AT255" s="109"/>
      <c r="AU255" s="109"/>
      <c r="AV255" s="1"/>
      <c r="AW255" s="1"/>
      <c r="AX255" s="7"/>
      <c r="AY255" s="7"/>
      <c r="AZ255" s="109"/>
      <c r="BA255" s="109"/>
      <c r="BB255" s="1"/>
      <c r="BC255" s="1"/>
      <c r="BD255" s="7"/>
      <c r="BE255" s="7"/>
      <c r="BF255" s="109"/>
      <c r="BG255" s="109"/>
    </row>
    <row r="256" spans="1:59" ht="14.25" customHeight="1">
      <c r="A256" s="1"/>
      <c r="B256" s="7"/>
      <c r="C256" s="7"/>
      <c r="D256" s="109"/>
      <c r="E256" s="109"/>
      <c r="F256" s="1"/>
      <c r="G256" s="1"/>
      <c r="H256" s="7"/>
      <c r="I256" s="7"/>
      <c r="J256" s="109"/>
      <c r="K256" s="109"/>
      <c r="L256" s="1"/>
      <c r="M256" s="1"/>
      <c r="N256" s="7"/>
      <c r="O256" s="7"/>
      <c r="P256" s="109"/>
      <c r="Q256" s="109"/>
      <c r="R256" s="1"/>
      <c r="S256" s="1"/>
      <c r="T256" s="7"/>
      <c r="U256" s="7"/>
      <c r="V256" s="109"/>
      <c r="W256" s="109"/>
      <c r="X256" s="1"/>
      <c r="Y256" s="1"/>
      <c r="Z256" s="7"/>
      <c r="AA256" s="7"/>
      <c r="AB256" s="109"/>
      <c r="AC256" s="109"/>
      <c r="AD256" s="1"/>
      <c r="AE256" s="1"/>
      <c r="AF256" s="7"/>
      <c r="AG256" s="7"/>
      <c r="AH256" s="109"/>
      <c r="AI256" s="109"/>
      <c r="AJ256" s="1"/>
      <c r="AK256" s="1"/>
      <c r="AL256" s="7"/>
      <c r="AM256" s="7"/>
      <c r="AN256" s="109"/>
      <c r="AO256" s="109"/>
      <c r="AP256" s="1"/>
      <c r="AQ256" s="1"/>
      <c r="AR256" s="7"/>
      <c r="AS256" s="7"/>
      <c r="AT256" s="109"/>
      <c r="AU256" s="109"/>
      <c r="AV256" s="1"/>
      <c r="AW256" s="1"/>
      <c r="AX256" s="7"/>
      <c r="AY256" s="7"/>
      <c r="AZ256" s="109"/>
      <c r="BA256" s="109"/>
      <c r="BB256" s="1"/>
      <c r="BC256" s="1"/>
      <c r="BD256" s="7"/>
      <c r="BE256" s="7"/>
      <c r="BF256" s="109"/>
      <c r="BG256" s="109"/>
    </row>
    <row r="257" spans="1:59" ht="14.25" customHeight="1">
      <c r="A257" s="1"/>
      <c r="B257" s="7"/>
      <c r="C257" s="7"/>
      <c r="D257" s="109"/>
      <c r="E257" s="109"/>
      <c r="F257" s="1"/>
      <c r="G257" s="1"/>
      <c r="H257" s="7"/>
      <c r="I257" s="7"/>
      <c r="J257" s="109"/>
      <c r="K257" s="109"/>
      <c r="L257" s="1"/>
      <c r="M257" s="1"/>
      <c r="N257" s="7"/>
      <c r="O257" s="7"/>
      <c r="P257" s="109"/>
      <c r="Q257" s="109"/>
      <c r="R257" s="1"/>
      <c r="S257" s="1"/>
      <c r="T257" s="7"/>
      <c r="U257" s="7"/>
      <c r="V257" s="109"/>
      <c r="W257" s="109"/>
      <c r="X257" s="1"/>
      <c r="Y257" s="1"/>
      <c r="Z257" s="7"/>
      <c r="AA257" s="7"/>
      <c r="AB257" s="109"/>
      <c r="AC257" s="109"/>
      <c r="AD257" s="1"/>
      <c r="AE257" s="1"/>
      <c r="AF257" s="7"/>
      <c r="AG257" s="7"/>
      <c r="AH257" s="109"/>
      <c r="AI257" s="109"/>
      <c r="AJ257" s="1"/>
      <c r="AK257" s="1"/>
      <c r="AL257" s="7"/>
      <c r="AM257" s="7"/>
      <c r="AN257" s="109"/>
      <c r="AO257" s="109"/>
      <c r="AP257" s="1"/>
      <c r="AQ257" s="1"/>
      <c r="AR257" s="7"/>
      <c r="AS257" s="7"/>
      <c r="AT257" s="109"/>
      <c r="AU257" s="109"/>
      <c r="AV257" s="1"/>
      <c r="AW257" s="1"/>
      <c r="AX257" s="7"/>
      <c r="AY257" s="7"/>
      <c r="AZ257" s="109"/>
      <c r="BA257" s="109"/>
      <c r="BB257" s="1"/>
      <c r="BC257" s="1"/>
      <c r="BD257" s="7"/>
      <c r="BE257" s="7"/>
      <c r="BF257" s="109"/>
      <c r="BG257" s="109"/>
    </row>
    <row r="258" spans="1:59" ht="14.25" customHeight="1">
      <c r="A258" s="1"/>
      <c r="B258" s="7"/>
      <c r="C258" s="7"/>
      <c r="D258" s="109"/>
      <c r="E258" s="109"/>
      <c r="F258" s="1"/>
      <c r="G258" s="1"/>
      <c r="H258" s="7"/>
      <c r="I258" s="7"/>
      <c r="J258" s="109"/>
      <c r="K258" s="109"/>
      <c r="L258" s="1"/>
      <c r="M258" s="1"/>
      <c r="N258" s="7"/>
      <c r="O258" s="7"/>
      <c r="P258" s="109"/>
      <c r="Q258" s="109"/>
      <c r="R258" s="1"/>
      <c r="S258" s="1"/>
      <c r="T258" s="7"/>
      <c r="U258" s="7"/>
      <c r="V258" s="109"/>
      <c r="W258" s="109"/>
      <c r="X258" s="1"/>
      <c r="Y258" s="1"/>
      <c r="Z258" s="7"/>
      <c r="AA258" s="7"/>
      <c r="AB258" s="109"/>
      <c r="AC258" s="109"/>
      <c r="AD258" s="1"/>
      <c r="AE258" s="1"/>
      <c r="AF258" s="7"/>
      <c r="AG258" s="7"/>
      <c r="AH258" s="109"/>
      <c r="AI258" s="109"/>
      <c r="AJ258" s="1"/>
      <c r="AK258" s="1"/>
      <c r="AL258" s="7"/>
      <c r="AM258" s="7"/>
      <c r="AN258" s="109"/>
      <c r="AO258" s="109"/>
      <c r="AP258" s="1"/>
      <c r="AQ258" s="1"/>
      <c r="AR258" s="7"/>
      <c r="AS258" s="7"/>
      <c r="AT258" s="109"/>
      <c r="AU258" s="109"/>
      <c r="AV258" s="1"/>
      <c r="AW258" s="1"/>
      <c r="AX258" s="7"/>
      <c r="AY258" s="7"/>
      <c r="AZ258" s="109"/>
      <c r="BA258" s="109"/>
      <c r="BB258" s="1"/>
      <c r="BC258" s="1"/>
      <c r="BD258" s="7"/>
      <c r="BE258" s="7"/>
      <c r="BF258" s="109"/>
      <c r="BG258" s="109"/>
    </row>
    <row r="259" spans="1:59" ht="14.25" customHeight="1">
      <c r="A259" s="1"/>
      <c r="B259" s="7"/>
      <c r="C259" s="7"/>
      <c r="D259" s="109"/>
      <c r="E259" s="109"/>
      <c r="F259" s="1"/>
      <c r="G259" s="1"/>
      <c r="H259" s="7"/>
      <c r="I259" s="7"/>
      <c r="J259" s="109"/>
      <c r="K259" s="109"/>
      <c r="L259" s="1"/>
      <c r="M259" s="1"/>
      <c r="N259" s="7"/>
      <c r="O259" s="7"/>
      <c r="P259" s="109"/>
      <c r="Q259" s="109"/>
      <c r="R259" s="1"/>
      <c r="S259" s="1"/>
      <c r="T259" s="7"/>
      <c r="U259" s="7"/>
      <c r="V259" s="109"/>
      <c r="W259" s="109"/>
      <c r="X259" s="1"/>
      <c r="Y259" s="1"/>
      <c r="Z259" s="7"/>
      <c r="AA259" s="7"/>
      <c r="AB259" s="109"/>
      <c r="AC259" s="109"/>
      <c r="AD259" s="1"/>
      <c r="AE259" s="1"/>
      <c r="AF259" s="7"/>
      <c r="AG259" s="7"/>
      <c r="AH259" s="109"/>
      <c r="AI259" s="109"/>
      <c r="AJ259" s="1"/>
      <c r="AK259" s="1"/>
      <c r="AL259" s="7"/>
      <c r="AM259" s="7"/>
      <c r="AN259" s="109"/>
      <c r="AO259" s="109"/>
      <c r="AP259" s="1"/>
      <c r="AQ259" s="1"/>
      <c r="AR259" s="7"/>
      <c r="AS259" s="7"/>
      <c r="AT259" s="109"/>
      <c r="AU259" s="109"/>
      <c r="AV259" s="1"/>
      <c r="AW259" s="1"/>
      <c r="AX259" s="7"/>
      <c r="AY259" s="7"/>
      <c r="AZ259" s="109"/>
      <c r="BA259" s="109"/>
      <c r="BB259" s="1"/>
      <c r="BC259" s="1"/>
      <c r="BD259" s="7"/>
      <c r="BE259" s="7"/>
      <c r="BF259" s="109"/>
      <c r="BG259" s="109"/>
    </row>
    <row r="260" spans="1:59" ht="14.25" customHeight="1">
      <c r="A260" s="1"/>
      <c r="B260" s="7"/>
      <c r="C260" s="7"/>
      <c r="D260" s="109"/>
      <c r="E260" s="109"/>
      <c r="F260" s="1"/>
      <c r="G260" s="1"/>
      <c r="H260" s="7"/>
      <c r="I260" s="7"/>
      <c r="J260" s="109"/>
      <c r="K260" s="109"/>
      <c r="L260" s="1"/>
      <c r="M260" s="1"/>
      <c r="N260" s="7"/>
      <c r="O260" s="7"/>
      <c r="P260" s="109"/>
      <c r="Q260" s="109"/>
      <c r="R260" s="1"/>
      <c r="S260" s="1"/>
      <c r="T260" s="7"/>
      <c r="U260" s="7"/>
      <c r="V260" s="109"/>
      <c r="W260" s="109"/>
      <c r="X260" s="1"/>
      <c r="Y260" s="1"/>
      <c r="Z260" s="7"/>
      <c r="AA260" s="7"/>
      <c r="AB260" s="109"/>
      <c r="AC260" s="109"/>
      <c r="AD260" s="1"/>
      <c r="AE260" s="1"/>
      <c r="AF260" s="7"/>
      <c r="AG260" s="7"/>
      <c r="AH260" s="109"/>
      <c r="AI260" s="109"/>
      <c r="AJ260" s="1"/>
      <c r="AK260" s="1"/>
      <c r="AL260" s="7"/>
      <c r="AM260" s="7"/>
      <c r="AN260" s="109"/>
      <c r="AO260" s="109"/>
      <c r="AP260" s="1"/>
      <c r="AQ260" s="1"/>
      <c r="AR260" s="7"/>
      <c r="AS260" s="7"/>
      <c r="AT260" s="109"/>
      <c r="AU260" s="109"/>
      <c r="AV260" s="1"/>
      <c r="AW260" s="1"/>
      <c r="AX260" s="7"/>
      <c r="AY260" s="7"/>
      <c r="AZ260" s="109"/>
      <c r="BA260" s="109"/>
      <c r="BB260" s="1"/>
      <c r="BC260" s="1"/>
      <c r="BD260" s="7"/>
      <c r="BE260" s="7"/>
      <c r="BF260" s="109"/>
      <c r="BG260" s="109"/>
    </row>
    <row r="261" spans="1:59" ht="14.25" customHeight="1">
      <c r="A261" s="1"/>
      <c r="B261" s="7"/>
      <c r="C261" s="7"/>
      <c r="D261" s="109"/>
      <c r="E261" s="109"/>
      <c r="F261" s="1"/>
      <c r="G261" s="1"/>
      <c r="H261" s="7"/>
      <c r="I261" s="7"/>
      <c r="J261" s="109"/>
      <c r="K261" s="109"/>
      <c r="L261" s="1"/>
      <c r="M261" s="1"/>
      <c r="N261" s="7"/>
      <c r="O261" s="7"/>
      <c r="P261" s="109"/>
      <c r="Q261" s="109"/>
      <c r="R261" s="1"/>
      <c r="S261" s="1"/>
      <c r="T261" s="7"/>
      <c r="U261" s="7"/>
      <c r="V261" s="109"/>
      <c r="W261" s="109"/>
      <c r="X261" s="1"/>
      <c r="Y261" s="1"/>
      <c r="Z261" s="7"/>
      <c r="AA261" s="7"/>
      <c r="AB261" s="109"/>
      <c r="AC261" s="109"/>
      <c r="AD261" s="1"/>
      <c r="AE261" s="1"/>
      <c r="AF261" s="7"/>
      <c r="AG261" s="7"/>
      <c r="AH261" s="109"/>
      <c r="AI261" s="109"/>
      <c r="AJ261" s="1"/>
      <c r="AK261" s="1"/>
      <c r="AL261" s="7"/>
      <c r="AM261" s="7"/>
      <c r="AN261" s="109"/>
      <c r="AO261" s="109"/>
      <c r="AP261" s="1"/>
      <c r="AQ261" s="1"/>
      <c r="AR261" s="7"/>
      <c r="AS261" s="7"/>
      <c r="AT261" s="109"/>
      <c r="AU261" s="109"/>
      <c r="AV261" s="1"/>
      <c r="AW261" s="1"/>
      <c r="AX261" s="7"/>
      <c r="AY261" s="7"/>
      <c r="AZ261" s="109"/>
      <c r="BA261" s="109"/>
      <c r="BB261" s="1"/>
      <c r="BC261" s="1"/>
      <c r="BD261" s="7"/>
      <c r="BE261" s="7"/>
      <c r="BF261" s="109"/>
      <c r="BG261" s="109"/>
    </row>
    <row r="262" spans="1:59" ht="14.25" customHeight="1">
      <c r="A262" s="1"/>
      <c r="B262" s="7"/>
      <c r="C262" s="7"/>
      <c r="D262" s="109"/>
      <c r="E262" s="109"/>
      <c r="F262" s="1"/>
      <c r="G262" s="1"/>
      <c r="H262" s="7"/>
      <c r="I262" s="7"/>
      <c r="J262" s="109"/>
      <c r="K262" s="109"/>
      <c r="L262" s="1"/>
      <c r="M262" s="1"/>
      <c r="N262" s="7"/>
      <c r="O262" s="7"/>
      <c r="P262" s="109"/>
      <c r="Q262" s="109"/>
      <c r="R262" s="1"/>
      <c r="S262" s="1"/>
      <c r="T262" s="7"/>
      <c r="U262" s="7"/>
      <c r="V262" s="109"/>
      <c r="W262" s="109"/>
      <c r="X262" s="1"/>
      <c r="Y262" s="1"/>
      <c r="Z262" s="7"/>
      <c r="AA262" s="7"/>
      <c r="AB262" s="109"/>
      <c r="AC262" s="109"/>
      <c r="AD262" s="1"/>
      <c r="AE262" s="1"/>
      <c r="AF262" s="7"/>
      <c r="AG262" s="7"/>
      <c r="AH262" s="109"/>
      <c r="AI262" s="109"/>
      <c r="AJ262" s="1"/>
      <c r="AK262" s="1"/>
      <c r="AL262" s="7"/>
      <c r="AM262" s="7"/>
      <c r="AN262" s="109"/>
      <c r="AO262" s="109"/>
      <c r="AP262" s="1"/>
      <c r="AQ262" s="1"/>
      <c r="AR262" s="7"/>
      <c r="AS262" s="7"/>
      <c r="AT262" s="109"/>
      <c r="AU262" s="109"/>
      <c r="AV262" s="1"/>
      <c r="AW262" s="1"/>
      <c r="AX262" s="7"/>
      <c r="AY262" s="7"/>
      <c r="AZ262" s="109"/>
      <c r="BA262" s="109"/>
      <c r="BB262" s="1"/>
      <c r="BC262" s="1"/>
      <c r="BD262" s="7"/>
      <c r="BE262" s="7"/>
      <c r="BF262" s="109"/>
      <c r="BG262" s="109"/>
    </row>
    <row r="263" spans="1:59" ht="14.25" customHeight="1">
      <c r="A263" s="1"/>
      <c r="B263" s="7"/>
      <c r="C263" s="7"/>
      <c r="D263" s="109"/>
      <c r="E263" s="109"/>
      <c r="F263" s="1"/>
      <c r="G263" s="1"/>
      <c r="H263" s="7"/>
      <c r="I263" s="7"/>
      <c r="J263" s="109"/>
      <c r="K263" s="109"/>
      <c r="L263" s="1"/>
      <c r="M263" s="1"/>
      <c r="N263" s="7"/>
      <c r="O263" s="7"/>
      <c r="P263" s="109"/>
      <c r="Q263" s="109"/>
      <c r="R263" s="1"/>
      <c r="S263" s="1"/>
      <c r="T263" s="7"/>
      <c r="U263" s="7"/>
      <c r="V263" s="109"/>
      <c r="W263" s="109"/>
      <c r="X263" s="1"/>
      <c r="Y263" s="1"/>
      <c r="Z263" s="7"/>
      <c r="AA263" s="7"/>
      <c r="AB263" s="109"/>
      <c r="AC263" s="109"/>
      <c r="AD263" s="1"/>
      <c r="AE263" s="1"/>
      <c r="AF263" s="7"/>
      <c r="AG263" s="7"/>
      <c r="AH263" s="109"/>
      <c r="AI263" s="109"/>
      <c r="AJ263" s="1"/>
      <c r="AK263" s="1"/>
      <c r="AL263" s="7"/>
      <c r="AM263" s="7"/>
      <c r="AN263" s="109"/>
      <c r="AO263" s="109"/>
      <c r="AP263" s="1"/>
      <c r="AQ263" s="1"/>
      <c r="AR263" s="7"/>
      <c r="AS263" s="7"/>
      <c r="AT263" s="109"/>
      <c r="AU263" s="109"/>
      <c r="AV263" s="1"/>
      <c r="AW263" s="1"/>
      <c r="AX263" s="7"/>
      <c r="AY263" s="7"/>
      <c r="AZ263" s="109"/>
      <c r="BA263" s="109"/>
      <c r="BB263" s="1"/>
      <c r="BC263" s="1"/>
      <c r="BD263" s="7"/>
      <c r="BE263" s="7"/>
      <c r="BF263" s="109"/>
      <c r="BG263" s="109"/>
    </row>
    <row r="264" spans="1:59" ht="14.25" customHeight="1">
      <c r="A264" s="1"/>
      <c r="B264" s="7"/>
      <c r="C264" s="7"/>
      <c r="D264" s="109"/>
      <c r="E264" s="109"/>
      <c r="F264" s="1"/>
      <c r="G264" s="1"/>
      <c r="H264" s="7"/>
      <c r="I264" s="7"/>
      <c r="J264" s="109"/>
      <c r="K264" s="109"/>
      <c r="L264" s="1"/>
      <c r="M264" s="1"/>
      <c r="N264" s="7"/>
      <c r="O264" s="7"/>
      <c r="P264" s="109"/>
      <c r="Q264" s="109"/>
      <c r="R264" s="1"/>
      <c r="S264" s="1"/>
      <c r="T264" s="7"/>
      <c r="U264" s="7"/>
      <c r="V264" s="109"/>
      <c r="W264" s="109"/>
      <c r="X264" s="1"/>
      <c r="Y264" s="1"/>
      <c r="Z264" s="7"/>
      <c r="AA264" s="7"/>
      <c r="AB264" s="109"/>
      <c r="AC264" s="109"/>
      <c r="AD264" s="1"/>
      <c r="AE264" s="1"/>
      <c r="AF264" s="7"/>
      <c r="AG264" s="7"/>
      <c r="AH264" s="109"/>
      <c r="AI264" s="109"/>
      <c r="AJ264" s="1"/>
      <c r="AK264" s="1"/>
      <c r="AL264" s="7"/>
      <c r="AM264" s="7"/>
      <c r="AN264" s="109"/>
      <c r="AO264" s="109"/>
      <c r="AP264" s="1"/>
      <c r="AQ264" s="1"/>
      <c r="AR264" s="7"/>
      <c r="AS264" s="7"/>
      <c r="AT264" s="109"/>
      <c r="AU264" s="109"/>
      <c r="AV264" s="1"/>
      <c r="AW264" s="1"/>
      <c r="AX264" s="7"/>
      <c r="AY264" s="7"/>
      <c r="AZ264" s="109"/>
      <c r="BA264" s="109"/>
      <c r="BB264" s="1"/>
      <c r="BC264" s="1"/>
      <c r="BD264" s="7"/>
      <c r="BE264" s="7"/>
      <c r="BF264" s="109"/>
      <c r="BG264" s="109"/>
    </row>
    <row r="265" spans="1:59" ht="14.25" customHeight="1">
      <c r="A265" s="1"/>
      <c r="B265" s="7"/>
      <c r="C265" s="7"/>
      <c r="D265" s="109"/>
      <c r="E265" s="109"/>
      <c r="F265" s="1"/>
      <c r="G265" s="1"/>
      <c r="H265" s="7"/>
      <c r="I265" s="7"/>
      <c r="J265" s="109"/>
      <c r="K265" s="109"/>
      <c r="L265" s="1"/>
      <c r="M265" s="1"/>
      <c r="N265" s="7"/>
      <c r="O265" s="7"/>
      <c r="P265" s="109"/>
      <c r="Q265" s="109"/>
      <c r="R265" s="1"/>
      <c r="S265" s="1"/>
      <c r="T265" s="7"/>
      <c r="U265" s="7"/>
      <c r="V265" s="109"/>
      <c r="W265" s="109"/>
      <c r="X265" s="1"/>
      <c r="Y265" s="1"/>
      <c r="Z265" s="7"/>
      <c r="AA265" s="7"/>
      <c r="AB265" s="109"/>
      <c r="AC265" s="109"/>
      <c r="AD265" s="1"/>
      <c r="AE265" s="1"/>
      <c r="AF265" s="7"/>
      <c r="AG265" s="7"/>
      <c r="AH265" s="109"/>
      <c r="AI265" s="109"/>
      <c r="AJ265" s="1"/>
      <c r="AK265" s="1"/>
      <c r="AL265" s="7"/>
      <c r="AM265" s="7"/>
      <c r="AN265" s="109"/>
      <c r="AO265" s="109"/>
      <c r="AP265" s="1"/>
      <c r="AQ265" s="1"/>
      <c r="AR265" s="7"/>
      <c r="AS265" s="7"/>
      <c r="AT265" s="109"/>
      <c r="AU265" s="109"/>
      <c r="AV265" s="1"/>
      <c r="AW265" s="1"/>
      <c r="AX265" s="7"/>
      <c r="AY265" s="7"/>
      <c r="AZ265" s="109"/>
      <c r="BA265" s="109"/>
      <c r="BB265" s="1"/>
      <c r="BC265" s="1"/>
      <c r="BD265" s="7"/>
      <c r="BE265" s="7"/>
      <c r="BF265" s="109"/>
      <c r="BG265" s="109"/>
    </row>
    <row r="266" spans="1:59" ht="14.25" customHeight="1">
      <c r="A266" s="1"/>
      <c r="B266" s="7"/>
      <c r="C266" s="7"/>
      <c r="D266" s="109"/>
      <c r="E266" s="109"/>
      <c r="F266" s="1"/>
      <c r="G266" s="1"/>
      <c r="H266" s="7"/>
      <c r="I266" s="7"/>
      <c r="J266" s="109"/>
      <c r="K266" s="109"/>
      <c r="L266" s="1"/>
      <c r="M266" s="1"/>
      <c r="N266" s="7"/>
      <c r="O266" s="7"/>
      <c r="P266" s="109"/>
      <c r="Q266" s="109"/>
      <c r="R266" s="1"/>
      <c r="S266" s="1"/>
      <c r="T266" s="7"/>
      <c r="U266" s="7"/>
      <c r="V266" s="109"/>
      <c r="W266" s="109"/>
      <c r="X266" s="1"/>
      <c r="Y266" s="1"/>
      <c r="Z266" s="7"/>
      <c r="AA266" s="7"/>
      <c r="AB266" s="109"/>
      <c r="AC266" s="109"/>
      <c r="AD266" s="1"/>
      <c r="AE266" s="1"/>
      <c r="AF266" s="7"/>
      <c r="AG266" s="7"/>
      <c r="AH266" s="109"/>
      <c r="AI266" s="109"/>
      <c r="AJ266" s="1"/>
      <c r="AK266" s="1"/>
      <c r="AL266" s="7"/>
      <c r="AM266" s="7"/>
      <c r="AN266" s="109"/>
      <c r="AO266" s="109"/>
      <c r="AP266" s="1"/>
      <c r="AQ266" s="1"/>
      <c r="AR266" s="7"/>
      <c r="AS266" s="7"/>
      <c r="AT266" s="109"/>
      <c r="AU266" s="109"/>
      <c r="AV266" s="1"/>
      <c r="AW266" s="1"/>
      <c r="AX266" s="7"/>
      <c r="AY266" s="7"/>
      <c r="AZ266" s="109"/>
      <c r="BA266" s="109"/>
      <c r="BB266" s="1"/>
      <c r="BC266" s="1"/>
      <c r="BD266" s="7"/>
      <c r="BE266" s="7"/>
      <c r="BF266" s="109"/>
      <c r="BG266" s="109"/>
    </row>
    <row r="267" spans="1:59" ht="14.25" customHeight="1">
      <c r="A267" s="1"/>
      <c r="B267" s="7"/>
      <c r="C267" s="7"/>
      <c r="D267" s="109"/>
      <c r="E267" s="109"/>
      <c r="F267" s="1"/>
      <c r="G267" s="1"/>
      <c r="H267" s="7"/>
      <c r="I267" s="7"/>
      <c r="J267" s="109"/>
      <c r="K267" s="109"/>
      <c r="L267" s="1"/>
      <c r="M267" s="1"/>
      <c r="N267" s="7"/>
      <c r="O267" s="7"/>
      <c r="P267" s="109"/>
      <c r="Q267" s="109"/>
      <c r="R267" s="1"/>
      <c r="S267" s="1"/>
      <c r="T267" s="7"/>
      <c r="U267" s="7"/>
      <c r="V267" s="109"/>
      <c r="W267" s="109"/>
      <c r="X267" s="1"/>
      <c r="Y267" s="1"/>
      <c r="Z267" s="7"/>
      <c r="AA267" s="7"/>
      <c r="AB267" s="109"/>
      <c r="AC267" s="109"/>
      <c r="AD267" s="1"/>
      <c r="AE267" s="1"/>
      <c r="AF267" s="7"/>
      <c r="AG267" s="7"/>
      <c r="AH267" s="109"/>
      <c r="AI267" s="109"/>
      <c r="AJ267" s="1"/>
      <c r="AK267" s="1"/>
      <c r="AL267" s="7"/>
      <c r="AM267" s="7"/>
      <c r="AN267" s="109"/>
      <c r="AO267" s="109"/>
      <c r="AP267" s="1"/>
      <c r="AQ267" s="1"/>
      <c r="AR267" s="7"/>
      <c r="AS267" s="7"/>
      <c r="AT267" s="109"/>
      <c r="AU267" s="109"/>
      <c r="AV267" s="1"/>
      <c r="AW267" s="1"/>
      <c r="AX267" s="7"/>
      <c r="AY267" s="7"/>
      <c r="AZ267" s="109"/>
      <c r="BA267" s="109"/>
      <c r="BB267" s="1"/>
      <c r="BC267" s="1"/>
      <c r="BD267" s="7"/>
      <c r="BE267" s="7"/>
      <c r="BF267" s="109"/>
      <c r="BG267" s="109"/>
    </row>
    <row r="268" spans="1:59" ht="14.25" customHeight="1">
      <c r="A268" s="1"/>
      <c r="B268" s="7"/>
      <c r="C268" s="7"/>
      <c r="D268" s="109"/>
      <c r="E268" s="109"/>
      <c r="F268" s="1"/>
      <c r="G268" s="1"/>
      <c r="H268" s="7"/>
      <c r="I268" s="7"/>
      <c r="J268" s="109"/>
      <c r="K268" s="109"/>
      <c r="L268" s="1"/>
      <c r="M268" s="1"/>
      <c r="N268" s="7"/>
      <c r="O268" s="7"/>
      <c r="P268" s="109"/>
      <c r="Q268" s="109"/>
      <c r="R268" s="1"/>
      <c r="S268" s="1"/>
      <c r="T268" s="7"/>
      <c r="U268" s="7"/>
      <c r="V268" s="109"/>
      <c r="W268" s="109"/>
      <c r="X268" s="1"/>
      <c r="Y268" s="1"/>
      <c r="Z268" s="7"/>
      <c r="AA268" s="7"/>
      <c r="AB268" s="109"/>
      <c r="AC268" s="109"/>
      <c r="AD268" s="1"/>
      <c r="AE268" s="1"/>
      <c r="AF268" s="7"/>
      <c r="AG268" s="7"/>
      <c r="AH268" s="109"/>
      <c r="AI268" s="109"/>
      <c r="AJ268" s="1"/>
      <c r="AK268" s="1"/>
      <c r="AL268" s="7"/>
      <c r="AM268" s="7"/>
      <c r="AN268" s="109"/>
      <c r="AO268" s="109"/>
      <c r="AP268" s="1"/>
      <c r="AQ268" s="1"/>
      <c r="AR268" s="7"/>
      <c r="AS268" s="7"/>
      <c r="AT268" s="109"/>
      <c r="AU268" s="109"/>
      <c r="AV268" s="1"/>
      <c r="AW268" s="1"/>
      <c r="AX268" s="7"/>
      <c r="AY268" s="7"/>
      <c r="AZ268" s="109"/>
      <c r="BA268" s="109"/>
      <c r="BB268" s="1"/>
      <c r="BC268" s="1"/>
      <c r="BD268" s="7"/>
      <c r="BE268" s="7"/>
      <c r="BF268" s="109"/>
      <c r="BG268" s="109"/>
    </row>
    <row r="269" spans="1:59" ht="14.25" customHeight="1">
      <c r="A269" s="1"/>
      <c r="B269" s="7"/>
      <c r="C269" s="7"/>
      <c r="D269" s="109"/>
      <c r="E269" s="109"/>
      <c r="F269" s="1"/>
      <c r="G269" s="1"/>
      <c r="H269" s="7"/>
      <c r="I269" s="7"/>
      <c r="J269" s="109"/>
      <c r="K269" s="109"/>
      <c r="L269" s="1"/>
      <c r="M269" s="1"/>
      <c r="N269" s="7"/>
      <c r="O269" s="7"/>
      <c r="P269" s="109"/>
      <c r="Q269" s="109"/>
      <c r="R269" s="1"/>
      <c r="S269" s="1"/>
      <c r="T269" s="7"/>
      <c r="U269" s="7"/>
      <c r="V269" s="109"/>
      <c r="W269" s="109"/>
      <c r="X269" s="1"/>
      <c r="Y269" s="1"/>
      <c r="Z269" s="7"/>
      <c r="AA269" s="7"/>
      <c r="AB269" s="109"/>
      <c r="AC269" s="109"/>
      <c r="AD269" s="1"/>
      <c r="AE269" s="1"/>
      <c r="AF269" s="7"/>
      <c r="AG269" s="7"/>
      <c r="AH269" s="109"/>
      <c r="AI269" s="109"/>
      <c r="AJ269" s="1"/>
      <c r="AK269" s="1"/>
      <c r="AL269" s="7"/>
      <c r="AM269" s="7"/>
      <c r="AN269" s="109"/>
      <c r="AO269" s="109"/>
      <c r="AP269" s="1"/>
      <c r="AQ269" s="1"/>
      <c r="AR269" s="7"/>
      <c r="AS269" s="7"/>
      <c r="AT269" s="109"/>
      <c r="AU269" s="109"/>
      <c r="AV269" s="1"/>
      <c r="AW269" s="1"/>
      <c r="AX269" s="7"/>
      <c r="AY269" s="7"/>
      <c r="AZ269" s="109"/>
      <c r="BA269" s="109"/>
      <c r="BB269" s="1"/>
      <c r="BC269" s="1"/>
      <c r="BD269" s="7"/>
      <c r="BE269" s="7"/>
      <c r="BF269" s="109"/>
      <c r="BG269" s="109"/>
    </row>
    <row r="270" spans="1:59" ht="14.25" customHeight="1">
      <c r="A270" s="1"/>
      <c r="B270" s="7"/>
      <c r="C270" s="7"/>
      <c r="D270" s="109"/>
      <c r="E270" s="109"/>
      <c r="F270" s="1"/>
      <c r="G270" s="1"/>
      <c r="H270" s="7"/>
      <c r="I270" s="7"/>
      <c r="J270" s="109"/>
      <c r="K270" s="109"/>
      <c r="L270" s="1"/>
      <c r="M270" s="1"/>
      <c r="N270" s="7"/>
      <c r="O270" s="7"/>
      <c r="P270" s="109"/>
      <c r="Q270" s="109"/>
      <c r="R270" s="1"/>
      <c r="S270" s="1"/>
      <c r="T270" s="7"/>
      <c r="U270" s="7"/>
      <c r="V270" s="109"/>
      <c r="W270" s="109"/>
      <c r="X270" s="1"/>
      <c r="Y270" s="1"/>
      <c r="Z270" s="7"/>
      <c r="AA270" s="7"/>
      <c r="AB270" s="109"/>
      <c r="AC270" s="109"/>
      <c r="AD270" s="1"/>
      <c r="AE270" s="1"/>
      <c r="AF270" s="7"/>
      <c r="AG270" s="7"/>
      <c r="AH270" s="109"/>
      <c r="AI270" s="109"/>
      <c r="AJ270" s="1"/>
      <c r="AK270" s="1"/>
      <c r="AL270" s="7"/>
      <c r="AM270" s="7"/>
      <c r="AN270" s="109"/>
      <c r="AO270" s="109"/>
      <c r="AP270" s="1"/>
      <c r="AQ270" s="1"/>
      <c r="AR270" s="7"/>
      <c r="AS270" s="7"/>
      <c r="AT270" s="109"/>
      <c r="AU270" s="109"/>
      <c r="AV270" s="1"/>
      <c r="AW270" s="1"/>
      <c r="AX270" s="7"/>
      <c r="AY270" s="7"/>
      <c r="AZ270" s="109"/>
      <c r="BA270" s="109"/>
      <c r="BB270" s="1"/>
      <c r="BC270" s="1"/>
      <c r="BD270" s="7"/>
      <c r="BE270" s="7"/>
      <c r="BF270" s="109"/>
      <c r="BG270" s="109"/>
    </row>
    <row r="271" spans="1:59" ht="14.25" customHeight="1">
      <c r="A271" s="1"/>
      <c r="B271" s="7"/>
      <c r="C271" s="7"/>
      <c r="D271" s="109"/>
      <c r="E271" s="109"/>
      <c r="F271" s="1"/>
      <c r="G271" s="1"/>
      <c r="H271" s="7"/>
      <c r="I271" s="7"/>
      <c r="J271" s="109"/>
      <c r="K271" s="109"/>
      <c r="L271" s="1"/>
      <c r="M271" s="1"/>
      <c r="N271" s="7"/>
      <c r="O271" s="7"/>
      <c r="P271" s="109"/>
      <c r="Q271" s="109"/>
      <c r="R271" s="1"/>
      <c r="S271" s="1"/>
      <c r="T271" s="7"/>
      <c r="U271" s="7"/>
      <c r="V271" s="109"/>
      <c r="W271" s="109"/>
      <c r="X271" s="1"/>
      <c r="Y271" s="1"/>
      <c r="Z271" s="7"/>
      <c r="AA271" s="7"/>
      <c r="AB271" s="109"/>
      <c r="AC271" s="109"/>
      <c r="AD271" s="1"/>
      <c r="AE271" s="1"/>
      <c r="AF271" s="7"/>
      <c r="AG271" s="7"/>
      <c r="AH271" s="109"/>
      <c r="AI271" s="109"/>
      <c r="AJ271" s="1"/>
      <c r="AK271" s="1"/>
      <c r="AL271" s="7"/>
      <c r="AM271" s="7"/>
      <c r="AN271" s="109"/>
      <c r="AO271" s="109"/>
      <c r="AP271" s="1"/>
      <c r="AQ271" s="1"/>
      <c r="AR271" s="7"/>
      <c r="AS271" s="7"/>
      <c r="AT271" s="109"/>
      <c r="AU271" s="109"/>
      <c r="AV271" s="1"/>
      <c r="AW271" s="1"/>
      <c r="AX271" s="7"/>
      <c r="AY271" s="7"/>
      <c r="AZ271" s="109"/>
      <c r="BA271" s="109"/>
      <c r="BB271" s="1"/>
      <c r="BC271" s="1"/>
      <c r="BD271" s="7"/>
      <c r="BE271" s="7"/>
      <c r="BF271" s="109"/>
      <c r="BG271" s="109"/>
    </row>
    <row r="272" spans="1:59" ht="14.25" customHeight="1">
      <c r="A272" s="1"/>
      <c r="B272" s="7"/>
      <c r="C272" s="7"/>
      <c r="D272" s="109"/>
      <c r="E272" s="109"/>
      <c r="F272" s="1"/>
      <c r="G272" s="1"/>
      <c r="H272" s="7"/>
      <c r="I272" s="7"/>
      <c r="J272" s="109"/>
      <c r="K272" s="109"/>
      <c r="L272" s="1"/>
      <c r="M272" s="1"/>
      <c r="N272" s="7"/>
      <c r="O272" s="7"/>
      <c r="P272" s="109"/>
      <c r="Q272" s="109"/>
      <c r="R272" s="1"/>
      <c r="S272" s="1"/>
      <c r="T272" s="7"/>
      <c r="U272" s="7"/>
      <c r="V272" s="109"/>
      <c r="W272" s="109"/>
      <c r="X272" s="1"/>
      <c r="Y272" s="1"/>
      <c r="Z272" s="7"/>
      <c r="AA272" s="7"/>
      <c r="AB272" s="109"/>
      <c r="AC272" s="109"/>
      <c r="AD272" s="1"/>
      <c r="AE272" s="1"/>
      <c r="AF272" s="7"/>
      <c r="AG272" s="7"/>
      <c r="AH272" s="109"/>
      <c r="AI272" s="109"/>
      <c r="AJ272" s="1"/>
      <c r="AK272" s="1"/>
      <c r="AL272" s="7"/>
      <c r="AM272" s="7"/>
      <c r="AN272" s="109"/>
      <c r="AO272" s="109"/>
      <c r="AP272" s="1"/>
      <c r="AQ272" s="1"/>
      <c r="AR272" s="7"/>
      <c r="AS272" s="7"/>
      <c r="AT272" s="109"/>
      <c r="AU272" s="109"/>
      <c r="AV272" s="1"/>
      <c r="AW272" s="1"/>
      <c r="AX272" s="7"/>
      <c r="AY272" s="7"/>
      <c r="AZ272" s="109"/>
      <c r="BA272" s="109"/>
      <c r="BB272" s="1"/>
      <c r="BC272" s="1"/>
      <c r="BD272" s="7"/>
      <c r="BE272" s="7"/>
      <c r="BF272" s="109"/>
      <c r="BG272" s="109"/>
    </row>
    <row r="273" spans="1:59" ht="14.25" customHeight="1">
      <c r="A273" s="1"/>
      <c r="B273" s="7"/>
      <c r="C273" s="7"/>
      <c r="D273" s="109"/>
      <c r="E273" s="109"/>
      <c r="F273" s="1"/>
      <c r="G273" s="1"/>
      <c r="H273" s="7"/>
      <c r="I273" s="7"/>
      <c r="J273" s="109"/>
      <c r="K273" s="109"/>
      <c r="L273" s="1"/>
      <c r="M273" s="1"/>
      <c r="N273" s="7"/>
      <c r="O273" s="7"/>
      <c r="P273" s="109"/>
      <c r="Q273" s="109"/>
      <c r="R273" s="1"/>
      <c r="S273" s="1"/>
      <c r="T273" s="7"/>
      <c r="U273" s="7"/>
      <c r="V273" s="109"/>
      <c r="W273" s="109"/>
      <c r="X273" s="1"/>
      <c r="Y273" s="1"/>
      <c r="Z273" s="7"/>
      <c r="AA273" s="7"/>
      <c r="AB273" s="109"/>
      <c r="AC273" s="109"/>
      <c r="AD273" s="1"/>
      <c r="AE273" s="1"/>
      <c r="AF273" s="7"/>
      <c r="AG273" s="7"/>
      <c r="AH273" s="109"/>
      <c r="AI273" s="109"/>
      <c r="AJ273" s="1"/>
      <c r="AK273" s="1"/>
      <c r="AL273" s="7"/>
      <c r="AM273" s="7"/>
      <c r="AN273" s="109"/>
      <c r="AO273" s="109"/>
      <c r="AP273" s="1"/>
      <c r="AQ273" s="1"/>
      <c r="AR273" s="7"/>
      <c r="AS273" s="7"/>
      <c r="AT273" s="109"/>
      <c r="AU273" s="109"/>
      <c r="AV273" s="1"/>
      <c r="AW273" s="1"/>
      <c r="AX273" s="7"/>
      <c r="AY273" s="7"/>
      <c r="AZ273" s="109"/>
      <c r="BA273" s="109"/>
      <c r="BB273" s="1"/>
      <c r="BC273" s="1"/>
      <c r="BD273" s="7"/>
      <c r="BE273" s="7"/>
      <c r="BF273" s="109"/>
      <c r="BG273" s="109"/>
    </row>
    <row r="274" spans="1:59" ht="14.25" customHeight="1">
      <c r="A274" s="1"/>
      <c r="B274" s="7"/>
      <c r="C274" s="7"/>
      <c r="D274" s="109"/>
      <c r="E274" s="109"/>
      <c r="F274" s="1"/>
      <c r="G274" s="1"/>
      <c r="H274" s="7"/>
      <c r="I274" s="7"/>
      <c r="J274" s="109"/>
      <c r="K274" s="109"/>
      <c r="L274" s="1"/>
      <c r="M274" s="1"/>
      <c r="N274" s="7"/>
      <c r="O274" s="7"/>
      <c r="P274" s="109"/>
      <c r="Q274" s="109"/>
      <c r="R274" s="1"/>
      <c r="S274" s="1"/>
      <c r="T274" s="7"/>
      <c r="U274" s="7"/>
      <c r="V274" s="109"/>
      <c r="W274" s="109"/>
      <c r="X274" s="1"/>
      <c r="Y274" s="1"/>
      <c r="Z274" s="7"/>
      <c r="AA274" s="7"/>
      <c r="AB274" s="109"/>
      <c r="AC274" s="109"/>
      <c r="AD274" s="1"/>
      <c r="AE274" s="1"/>
      <c r="AF274" s="7"/>
      <c r="AG274" s="7"/>
      <c r="AH274" s="109"/>
      <c r="AI274" s="109"/>
      <c r="AJ274" s="1"/>
      <c r="AK274" s="1"/>
      <c r="AL274" s="7"/>
      <c r="AM274" s="7"/>
      <c r="AN274" s="109"/>
      <c r="AO274" s="109"/>
      <c r="AP274" s="1"/>
      <c r="AQ274" s="1"/>
      <c r="AR274" s="7"/>
      <c r="AS274" s="7"/>
      <c r="AT274" s="109"/>
      <c r="AU274" s="109"/>
      <c r="AV274" s="1"/>
      <c r="AW274" s="1"/>
      <c r="AX274" s="7"/>
      <c r="AY274" s="7"/>
      <c r="AZ274" s="109"/>
      <c r="BA274" s="109"/>
      <c r="BB274" s="1"/>
      <c r="BC274" s="1"/>
      <c r="BD274" s="7"/>
      <c r="BE274" s="7"/>
      <c r="BF274" s="109"/>
      <c r="BG274" s="109"/>
    </row>
    <row r="275" spans="1:59" ht="14.25" customHeight="1">
      <c r="A275" s="1"/>
      <c r="B275" s="7"/>
      <c r="C275" s="7"/>
      <c r="D275" s="109"/>
      <c r="E275" s="109"/>
      <c r="F275" s="1"/>
      <c r="G275" s="1"/>
      <c r="H275" s="7"/>
      <c r="I275" s="7"/>
      <c r="J275" s="109"/>
      <c r="K275" s="109"/>
      <c r="L275" s="1"/>
      <c r="M275" s="1"/>
      <c r="N275" s="7"/>
      <c r="O275" s="7"/>
      <c r="P275" s="109"/>
      <c r="Q275" s="109"/>
      <c r="R275" s="1"/>
      <c r="S275" s="1"/>
      <c r="T275" s="7"/>
      <c r="U275" s="7"/>
      <c r="V275" s="109"/>
      <c r="W275" s="109"/>
      <c r="X275" s="1"/>
      <c r="Y275" s="1"/>
      <c r="Z275" s="7"/>
      <c r="AA275" s="7"/>
      <c r="AB275" s="109"/>
      <c r="AC275" s="109"/>
      <c r="AD275" s="1"/>
      <c r="AE275" s="1"/>
      <c r="AF275" s="7"/>
      <c r="AG275" s="7"/>
      <c r="AH275" s="109"/>
      <c r="AI275" s="109"/>
      <c r="AJ275" s="1"/>
      <c r="AK275" s="1"/>
      <c r="AL275" s="7"/>
      <c r="AM275" s="7"/>
      <c r="AN275" s="109"/>
      <c r="AO275" s="109"/>
      <c r="AP275" s="1"/>
      <c r="AQ275" s="1"/>
      <c r="AR275" s="7"/>
      <c r="AS275" s="7"/>
      <c r="AT275" s="109"/>
      <c r="AU275" s="109"/>
      <c r="AV275" s="1"/>
      <c r="AW275" s="1"/>
      <c r="AX275" s="7"/>
      <c r="AY275" s="7"/>
      <c r="AZ275" s="109"/>
      <c r="BA275" s="109"/>
      <c r="BB275" s="1"/>
      <c r="BC275" s="1"/>
      <c r="BD275" s="7"/>
      <c r="BE275" s="7"/>
      <c r="BF275" s="109"/>
      <c r="BG275" s="109"/>
    </row>
    <row r="276" spans="1:59" ht="14.25" customHeight="1">
      <c r="A276" s="1"/>
      <c r="B276" s="7"/>
      <c r="C276" s="7"/>
      <c r="D276" s="109"/>
      <c r="E276" s="109"/>
      <c r="F276" s="1"/>
      <c r="G276" s="1"/>
      <c r="H276" s="7"/>
      <c r="I276" s="7"/>
      <c r="J276" s="109"/>
      <c r="K276" s="109"/>
      <c r="L276" s="1"/>
      <c r="M276" s="1"/>
      <c r="N276" s="7"/>
      <c r="O276" s="7"/>
      <c r="P276" s="109"/>
      <c r="Q276" s="109"/>
      <c r="R276" s="1"/>
      <c r="S276" s="1"/>
      <c r="T276" s="7"/>
      <c r="U276" s="7"/>
      <c r="V276" s="109"/>
      <c r="W276" s="109"/>
      <c r="X276" s="1"/>
      <c r="Y276" s="1"/>
      <c r="Z276" s="7"/>
      <c r="AA276" s="7"/>
      <c r="AB276" s="109"/>
      <c r="AC276" s="109"/>
      <c r="AD276" s="1"/>
      <c r="AE276" s="1"/>
      <c r="AF276" s="7"/>
      <c r="AG276" s="7"/>
      <c r="AH276" s="109"/>
      <c r="AI276" s="109"/>
      <c r="AJ276" s="1"/>
      <c r="AK276" s="1"/>
      <c r="AL276" s="7"/>
      <c r="AM276" s="7"/>
      <c r="AN276" s="109"/>
      <c r="AO276" s="109"/>
      <c r="AP276" s="1"/>
      <c r="AQ276" s="1"/>
      <c r="AR276" s="7"/>
      <c r="AS276" s="7"/>
      <c r="AT276" s="109"/>
      <c r="AU276" s="109"/>
      <c r="AV276" s="1"/>
      <c r="AW276" s="1"/>
      <c r="AX276" s="7"/>
      <c r="AY276" s="7"/>
      <c r="AZ276" s="109"/>
      <c r="BA276" s="109"/>
      <c r="BB276" s="1"/>
      <c r="BC276" s="1"/>
      <c r="BD276" s="7"/>
      <c r="BE276" s="7"/>
      <c r="BF276" s="109"/>
      <c r="BG276" s="109"/>
    </row>
    <row r="277" spans="1:59" ht="14.25" customHeight="1">
      <c r="A277" s="1"/>
      <c r="B277" s="7"/>
      <c r="C277" s="7"/>
      <c r="D277" s="109"/>
      <c r="E277" s="109"/>
      <c r="F277" s="1"/>
      <c r="G277" s="1"/>
      <c r="H277" s="7"/>
      <c r="I277" s="7"/>
      <c r="J277" s="109"/>
      <c r="K277" s="109"/>
      <c r="L277" s="1"/>
      <c r="M277" s="1"/>
      <c r="N277" s="7"/>
      <c r="O277" s="7"/>
      <c r="P277" s="109"/>
      <c r="Q277" s="109"/>
      <c r="R277" s="1"/>
      <c r="S277" s="1"/>
      <c r="T277" s="7"/>
      <c r="U277" s="7"/>
      <c r="V277" s="109"/>
      <c r="W277" s="109"/>
      <c r="X277" s="1"/>
      <c r="Y277" s="1"/>
      <c r="Z277" s="7"/>
      <c r="AA277" s="7"/>
      <c r="AB277" s="109"/>
      <c r="AC277" s="109"/>
      <c r="AD277" s="1"/>
      <c r="AE277" s="1"/>
      <c r="AF277" s="7"/>
      <c r="AG277" s="7"/>
      <c r="AH277" s="109"/>
      <c r="AI277" s="109"/>
      <c r="AJ277" s="1"/>
      <c r="AK277" s="1"/>
      <c r="AL277" s="7"/>
      <c r="AM277" s="7"/>
      <c r="AN277" s="109"/>
      <c r="AO277" s="109"/>
      <c r="AP277" s="1"/>
      <c r="AQ277" s="1"/>
      <c r="AR277" s="7"/>
      <c r="AS277" s="7"/>
      <c r="AT277" s="109"/>
      <c r="AU277" s="109"/>
      <c r="AV277" s="1"/>
      <c r="AW277" s="1"/>
      <c r="AX277" s="7"/>
      <c r="AY277" s="7"/>
      <c r="AZ277" s="109"/>
      <c r="BA277" s="109"/>
      <c r="BB277" s="1"/>
      <c r="BC277" s="1"/>
      <c r="BD277" s="7"/>
      <c r="BE277" s="7"/>
      <c r="BF277" s="109"/>
      <c r="BG277" s="109"/>
    </row>
    <row r="278" spans="1:59" ht="14.25" customHeight="1">
      <c r="A278" s="1"/>
      <c r="B278" s="7"/>
      <c r="C278" s="7"/>
      <c r="D278" s="109"/>
      <c r="E278" s="109"/>
      <c r="F278" s="1"/>
      <c r="G278" s="1"/>
      <c r="H278" s="7"/>
      <c r="I278" s="7"/>
      <c r="J278" s="109"/>
      <c r="K278" s="109"/>
      <c r="L278" s="1"/>
      <c r="M278" s="1"/>
      <c r="N278" s="7"/>
      <c r="O278" s="7"/>
      <c r="P278" s="109"/>
      <c r="Q278" s="109"/>
      <c r="R278" s="1"/>
      <c r="S278" s="1"/>
      <c r="T278" s="7"/>
      <c r="U278" s="7"/>
      <c r="V278" s="109"/>
      <c r="W278" s="109"/>
      <c r="X278" s="1"/>
      <c r="Y278" s="1"/>
      <c r="Z278" s="7"/>
      <c r="AA278" s="7"/>
      <c r="AB278" s="109"/>
      <c r="AC278" s="109"/>
      <c r="AD278" s="1"/>
      <c r="AE278" s="1"/>
      <c r="AF278" s="7"/>
      <c r="AG278" s="7"/>
      <c r="AH278" s="109"/>
      <c r="AI278" s="109"/>
      <c r="AJ278" s="1"/>
      <c r="AK278" s="1"/>
      <c r="AL278" s="7"/>
      <c r="AM278" s="7"/>
      <c r="AN278" s="109"/>
      <c r="AO278" s="109"/>
      <c r="AP278" s="1"/>
      <c r="AQ278" s="1"/>
      <c r="AR278" s="7"/>
      <c r="AS278" s="7"/>
      <c r="AT278" s="109"/>
      <c r="AU278" s="109"/>
      <c r="AV278" s="1"/>
      <c r="AW278" s="1"/>
      <c r="AX278" s="7"/>
      <c r="AY278" s="7"/>
      <c r="AZ278" s="109"/>
      <c r="BA278" s="109"/>
      <c r="BB278" s="1"/>
      <c r="BC278" s="1"/>
      <c r="BD278" s="7"/>
      <c r="BE278" s="7"/>
      <c r="BF278" s="109"/>
      <c r="BG278" s="109"/>
    </row>
    <row r="279" spans="1:59" ht="14.25" customHeight="1">
      <c r="A279" s="1"/>
      <c r="B279" s="7"/>
      <c r="C279" s="7"/>
      <c r="D279" s="109"/>
      <c r="E279" s="109"/>
      <c r="F279" s="1"/>
      <c r="G279" s="1"/>
      <c r="H279" s="7"/>
      <c r="I279" s="7"/>
      <c r="J279" s="109"/>
      <c r="K279" s="109"/>
      <c r="L279" s="1"/>
      <c r="M279" s="1"/>
      <c r="N279" s="7"/>
      <c r="O279" s="7"/>
      <c r="P279" s="109"/>
      <c r="Q279" s="109"/>
      <c r="R279" s="1"/>
      <c r="S279" s="1"/>
      <c r="T279" s="7"/>
      <c r="U279" s="7"/>
      <c r="V279" s="109"/>
      <c r="W279" s="109"/>
      <c r="X279" s="1"/>
      <c r="Y279" s="1"/>
      <c r="Z279" s="7"/>
      <c r="AA279" s="7"/>
      <c r="AB279" s="109"/>
      <c r="AC279" s="109"/>
      <c r="AD279" s="1"/>
      <c r="AE279" s="1"/>
      <c r="AF279" s="7"/>
      <c r="AG279" s="7"/>
      <c r="AH279" s="109"/>
      <c r="AI279" s="109"/>
      <c r="AJ279" s="1"/>
      <c r="AK279" s="1"/>
      <c r="AL279" s="7"/>
      <c r="AM279" s="7"/>
      <c r="AN279" s="109"/>
      <c r="AO279" s="109"/>
      <c r="AP279" s="1"/>
      <c r="AQ279" s="1"/>
      <c r="AR279" s="7"/>
      <c r="AS279" s="7"/>
      <c r="AT279" s="109"/>
      <c r="AU279" s="109"/>
      <c r="AV279" s="1"/>
      <c r="AW279" s="1"/>
      <c r="AX279" s="7"/>
      <c r="AY279" s="7"/>
      <c r="AZ279" s="109"/>
      <c r="BA279" s="109"/>
      <c r="BB279" s="1"/>
      <c r="BC279" s="1"/>
      <c r="BD279" s="7"/>
      <c r="BE279" s="7"/>
      <c r="BF279" s="109"/>
      <c r="BG279" s="109"/>
    </row>
    <row r="280" spans="1:59" ht="14.25" customHeight="1">
      <c r="A280" s="1"/>
      <c r="B280" s="7"/>
      <c r="C280" s="7"/>
      <c r="D280" s="109"/>
      <c r="E280" s="109"/>
      <c r="F280" s="1"/>
      <c r="G280" s="1"/>
      <c r="H280" s="7"/>
      <c r="I280" s="7"/>
      <c r="J280" s="109"/>
      <c r="K280" s="109"/>
      <c r="L280" s="1"/>
      <c r="M280" s="1"/>
      <c r="N280" s="7"/>
      <c r="O280" s="7"/>
      <c r="P280" s="109"/>
      <c r="Q280" s="109"/>
      <c r="R280" s="1"/>
      <c r="S280" s="1"/>
      <c r="T280" s="7"/>
      <c r="U280" s="7"/>
      <c r="V280" s="109"/>
      <c r="W280" s="109"/>
      <c r="X280" s="1"/>
      <c r="Y280" s="1"/>
      <c r="Z280" s="7"/>
      <c r="AA280" s="7"/>
      <c r="AB280" s="109"/>
      <c r="AC280" s="109"/>
      <c r="AD280" s="1"/>
      <c r="AE280" s="1"/>
      <c r="AF280" s="7"/>
      <c r="AG280" s="7"/>
      <c r="AH280" s="109"/>
      <c r="AI280" s="109"/>
      <c r="AJ280" s="1"/>
      <c r="AK280" s="1"/>
      <c r="AL280" s="7"/>
      <c r="AM280" s="7"/>
      <c r="AN280" s="109"/>
      <c r="AO280" s="109"/>
      <c r="AP280" s="1"/>
      <c r="AQ280" s="1"/>
      <c r="AR280" s="7"/>
      <c r="AS280" s="7"/>
      <c r="AT280" s="109"/>
      <c r="AU280" s="109"/>
      <c r="AV280" s="1"/>
      <c r="AW280" s="1"/>
      <c r="AX280" s="7"/>
      <c r="AY280" s="7"/>
      <c r="AZ280" s="109"/>
      <c r="BA280" s="109"/>
      <c r="BB280" s="1"/>
      <c r="BC280" s="1"/>
      <c r="BD280" s="7"/>
      <c r="BE280" s="7"/>
      <c r="BF280" s="109"/>
      <c r="BG280" s="109"/>
    </row>
    <row r="281" spans="1:59" ht="14.25" customHeight="1">
      <c r="A281" s="1"/>
      <c r="B281" s="7"/>
      <c r="C281" s="7"/>
      <c r="D281" s="109"/>
      <c r="E281" s="109"/>
      <c r="F281" s="1"/>
      <c r="G281" s="1"/>
      <c r="H281" s="7"/>
      <c r="I281" s="7"/>
      <c r="J281" s="109"/>
      <c r="K281" s="109"/>
      <c r="L281" s="1"/>
      <c r="M281" s="1"/>
      <c r="N281" s="7"/>
      <c r="O281" s="7"/>
      <c r="P281" s="109"/>
      <c r="Q281" s="109"/>
      <c r="R281" s="1"/>
      <c r="S281" s="1"/>
      <c r="T281" s="7"/>
      <c r="U281" s="7"/>
      <c r="V281" s="109"/>
      <c r="W281" s="109"/>
      <c r="X281" s="1"/>
      <c r="Y281" s="1"/>
      <c r="Z281" s="7"/>
      <c r="AA281" s="7"/>
      <c r="AB281" s="109"/>
      <c r="AC281" s="109"/>
      <c r="AD281" s="1"/>
      <c r="AE281" s="1"/>
      <c r="AF281" s="7"/>
      <c r="AG281" s="7"/>
      <c r="AH281" s="109"/>
      <c r="AI281" s="109"/>
      <c r="AJ281" s="1"/>
      <c r="AK281" s="1"/>
      <c r="AL281" s="7"/>
      <c r="AM281" s="7"/>
      <c r="AN281" s="109"/>
      <c r="AO281" s="109"/>
      <c r="AP281" s="1"/>
      <c r="AQ281" s="1"/>
      <c r="AR281" s="7"/>
      <c r="AS281" s="7"/>
      <c r="AT281" s="109"/>
      <c r="AU281" s="109"/>
      <c r="AV281" s="1"/>
      <c r="AW281" s="1"/>
      <c r="AX281" s="7"/>
      <c r="AY281" s="7"/>
      <c r="AZ281" s="109"/>
      <c r="BA281" s="109"/>
      <c r="BB281" s="1"/>
      <c r="BC281" s="1"/>
      <c r="BD281" s="7"/>
      <c r="BE281" s="7"/>
      <c r="BF281" s="109"/>
      <c r="BG281" s="109"/>
    </row>
    <row r="282" spans="1:59" ht="14.25" customHeight="1">
      <c r="A282" s="1"/>
      <c r="B282" s="7"/>
      <c r="C282" s="7"/>
      <c r="D282" s="109"/>
      <c r="E282" s="109"/>
      <c r="F282" s="1"/>
      <c r="G282" s="1"/>
      <c r="H282" s="7"/>
      <c r="I282" s="7"/>
      <c r="J282" s="109"/>
      <c r="K282" s="109"/>
      <c r="L282" s="1"/>
      <c r="M282" s="1"/>
      <c r="N282" s="7"/>
      <c r="O282" s="7"/>
      <c r="P282" s="109"/>
      <c r="Q282" s="109"/>
      <c r="R282" s="1"/>
      <c r="S282" s="1"/>
      <c r="T282" s="7"/>
      <c r="U282" s="7"/>
      <c r="V282" s="109"/>
      <c r="W282" s="109"/>
      <c r="X282" s="1"/>
      <c r="Y282" s="1"/>
      <c r="Z282" s="7"/>
      <c r="AA282" s="7"/>
      <c r="AB282" s="109"/>
      <c r="AC282" s="109"/>
      <c r="AD282" s="1"/>
      <c r="AE282" s="1"/>
      <c r="AF282" s="7"/>
      <c r="AG282" s="7"/>
      <c r="AH282" s="109"/>
      <c r="AI282" s="109"/>
      <c r="AJ282" s="1"/>
      <c r="AK282" s="1"/>
      <c r="AL282" s="7"/>
      <c r="AM282" s="7"/>
      <c r="AN282" s="109"/>
      <c r="AO282" s="109"/>
      <c r="AP282" s="1"/>
      <c r="AQ282" s="1"/>
      <c r="AR282" s="7"/>
      <c r="AS282" s="7"/>
      <c r="AT282" s="109"/>
      <c r="AU282" s="109"/>
      <c r="AV282" s="1"/>
      <c r="AW282" s="1"/>
      <c r="AX282" s="7"/>
      <c r="AY282" s="7"/>
      <c r="AZ282" s="109"/>
      <c r="BA282" s="109"/>
      <c r="BB282" s="1"/>
      <c r="BC282" s="1"/>
      <c r="BD282" s="7"/>
      <c r="BE282" s="7"/>
      <c r="BF282" s="109"/>
      <c r="BG282" s="109"/>
    </row>
    <row r="283" spans="1:59" ht="14.25" customHeight="1">
      <c r="A283" s="1"/>
      <c r="B283" s="7"/>
      <c r="C283" s="7"/>
      <c r="D283" s="109"/>
      <c r="E283" s="109"/>
      <c r="F283" s="1"/>
      <c r="G283" s="1"/>
      <c r="H283" s="7"/>
      <c r="I283" s="7"/>
      <c r="J283" s="109"/>
      <c r="K283" s="109"/>
      <c r="L283" s="1"/>
      <c r="M283" s="1"/>
      <c r="N283" s="7"/>
      <c r="O283" s="7"/>
      <c r="P283" s="109"/>
      <c r="Q283" s="109"/>
      <c r="R283" s="1"/>
      <c r="S283" s="1"/>
      <c r="T283" s="7"/>
      <c r="U283" s="7"/>
      <c r="V283" s="109"/>
      <c r="W283" s="109"/>
      <c r="X283" s="1"/>
      <c r="Y283" s="1"/>
      <c r="Z283" s="7"/>
      <c r="AA283" s="7"/>
      <c r="AB283" s="109"/>
      <c r="AC283" s="109"/>
      <c r="AD283" s="1"/>
      <c r="AE283" s="1"/>
      <c r="AF283" s="7"/>
      <c r="AG283" s="7"/>
      <c r="AH283" s="109"/>
      <c r="AI283" s="109"/>
      <c r="AJ283" s="1"/>
      <c r="AK283" s="1"/>
      <c r="AL283" s="7"/>
      <c r="AM283" s="7"/>
      <c r="AN283" s="109"/>
      <c r="AO283" s="109"/>
      <c r="AP283" s="1"/>
      <c r="AQ283" s="1"/>
      <c r="AR283" s="7"/>
      <c r="AS283" s="7"/>
      <c r="AT283" s="109"/>
      <c r="AU283" s="109"/>
      <c r="AV283" s="1"/>
      <c r="AW283" s="1"/>
      <c r="AX283" s="7"/>
      <c r="AY283" s="7"/>
      <c r="AZ283" s="109"/>
      <c r="BA283" s="109"/>
      <c r="BB283" s="1"/>
      <c r="BC283" s="1"/>
      <c r="BD283" s="7"/>
      <c r="BE283" s="7"/>
      <c r="BF283" s="109"/>
      <c r="BG283" s="109"/>
    </row>
    <row r="284" spans="1:59" ht="14.25" customHeight="1">
      <c r="A284" s="1"/>
      <c r="B284" s="7"/>
      <c r="C284" s="7"/>
      <c r="D284" s="109"/>
      <c r="E284" s="109"/>
      <c r="F284" s="1"/>
      <c r="G284" s="1"/>
      <c r="H284" s="7"/>
      <c r="I284" s="7"/>
      <c r="J284" s="109"/>
      <c r="K284" s="109"/>
      <c r="L284" s="1"/>
      <c r="M284" s="1"/>
      <c r="N284" s="7"/>
      <c r="O284" s="7"/>
      <c r="P284" s="109"/>
      <c r="Q284" s="109"/>
      <c r="R284" s="1"/>
      <c r="S284" s="1"/>
      <c r="T284" s="7"/>
      <c r="U284" s="7"/>
      <c r="V284" s="109"/>
      <c r="W284" s="109"/>
      <c r="X284" s="1"/>
      <c r="Y284" s="1"/>
      <c r="Z284" s="7"/>
      <c r="AA284" s="7"/>
      <c r="AB284" s="109"/>
      <c r="AC284" s="109"/>
      <c r="AD284" s="1"/>
      <c r="AE284" s="1"/>
      <c r="AF284" s="7"/>
      <c r="AG284" s="7"/>
      <c r="AH284" s="109"/>
      <c r="AI284" s="109"/>
      <c r="AJ284" s="1"/>
      <c r="AK284" s="1"/>
      <c r="AL284" s="7"/>
      <c r="AM284" s="7"/>
      <c r="AN284" s="109"/>
      <c r="AO284" s="109"/>
      <c r="AP284" s="1"/>
      <c r="AQ284" s="1"/>
      <c r="AR284" s="7"/>
      <c r="AS284" s="7"/>
      <c r="AT284" s="109"/>
      <c r="AU284" s="109"/>
      <c r="AV284" s="1"/>
      <c r="AW284" s="1"/>
      <c r="AX284" s="7"/>
      <c r="AY284" s="7"/>
      <c r="AZ284" s="109"/>
      <c r="BA284" s="109"/>
      <c r="BB284" s="1"/>
      <c r="BC284" s="1"/>
      <c r="BD284" s="7"/>
      <c r="BE284" s="7"/>
      <c r="BF284" s="109"/>
      <c r="BG284" s="109"/>
    </row>
    <row r="285" spans="1:59" ht="14.25" customHeight="1">
      <c r="A285" s="1"/>
      <c r="B285" s="7"/>
      <c r="C285" s="7"/>
      <c r="D285" s="109"/>
      <c r="E285" s="109"/>
      <c r="F285" s="1"/>
      <c r="G285" s="1"/>
      <c r="H285" s="7"/>
      <c r="I285" s="7"/>
      <c r="J285" s="109"/>
      <c r="K285" s="109"/>
      <c r="L285" s="1"/>
      <c r="M285" s="1"/>
      <c r="N285" s="7"/>
      <c r="O285" s="7"/>
      <c r="P285" s="109"/>
      <c r="Q285" s="109"/>
      <c r="R285" s="1"/>
      <c r="S285" s="1"/>
      <c r="T285" s="7"/>
      <c r="U285" s="7"/>
      <c r="V285" s="109"/>
      <c r="W285" s="109"/>
      <c r="X285" s="1"/>
      <c r="Y285" s="1"/>
      <c r="Z285" s="7"/>
      <c r="AA285" s="7"/>
      <c r="AB285" s="109"/>
      <c r="AC285" s="109"/>
      <c r="AD285" s="1"/>
      <c r="AE285" s="1"/>
      <c r="AF285" s="7"/>
      <c r="AG285" s="7"/>
      <c r="AH285" s="109"/>
      <c r="AI285" s="109"/>
      <c r="AJ285" s="1"/>
      <c r="AK285" s="1"/>
      <c r="AL285" s="7"/>
      <c r="AM285" s="7"/>
      <c r="AN285" s="109"/>
      <c r="AO285" s="109"/>
      <c r="AP285" s="1"/>
      <c r="AQ285" s="1"/>
      <c r="AR285" s="7"/>
      <c r="AS285" s="7"/>
      <c r="AT285" s="109"/>
      <c r="AU285" s="109"/>
      <c r="AV285" s="1"/>
      <c r="AW285" s="1"/>
      <c r="AX285" s="7"/>
      <c r="AY285" s="7"/>
      <c r="AZ285" s="109"/>
      <c r="BA285" s="109"/>
      <c r="BB285" s="1"/>
      <c r="BC285" s="1"/>
      <c r="BD285" s="7"/>
      <c r="BE285" s="7"/>
      <c r="BF285" s="109"/>
      <c r="BG285" s="109"/>
    </row>
    <row r="286" spans="1:59" ht="14.25" customHeight="1">
      <c r="A286" s="1"/>
      <c r="B286" s="7"/>
      <c r="C286" s="7"/>
      <c r="D286" s="109"/>
      <c r="E286" s="109"/>
      <c r="F286" s="1"/>
      <c r="G286" s="1"/>
      <c r="H286" s="7"/>
      <c r="I286" s="7"/>
      <c r="J286" s="109"/>
      <c r="K286" s="109"/>
      <c r="L286" s="1"/>
      <c r="M286" s="1"/>
      <c r="N286" s="7"/>
      <c r="O286" s="7"/>
      <c r="P286" s="109"/>
      <c r="Q286" s="109"/>
      <c r="R286" s="1"/>
      <c r="S286" s="1"/>
      <c r="T286" s="7"/>
      <c r="U286" s="7"/>
      <c r="V286" s="109"/>
      <c r="W286" s="109"/>
      <c r="X286" s="1"/>
      <c r="Y286" s="1"/>
      <c r="Z286" s="7"/>
      <c r="AA286" s="7"/>
      <c r="AB286" s="109"/>
      <c r="AC286" s="109"/>
      <c r="AD286" s="1"/>
      <c r="AE286" s="1"/>
      <c r="AF286" s="7"/>
      <c r="AG286" s="7"/>
      <c r="AH286" s="109"/>
      <c r="AI286" s="109"/>
      <c r="AJ286" s="1"/>
      <c r="AK286" s="1"/>
      <c r="AL286" s="7"/>
      <c r="AM286" s="7"/>
      <c r="AN286" s="109"/>
      <c r="AO286" s="109"/>
      <c r="AP286" s="1"/>
      <c r="AQ286" s="1"/>
      <c r="AR286" s="7"/>
      <c r="AS286" s="7"/>
      <c r="AT286" s="109"/>
      <c r="AU286" s="109"/>
      <c r="AV286" s="1"/>
      <c r="AW286" s="1"/>
      <c r="AX286" s="7"/>
      <c r="AY286" s="7"/>
      <c r="AZ286" s="109"/>
      <c r="BA286" s="109"/>
      <c r="BB286" s="1"/>
      <c r="BC286" s="1"/>
      <c r="BD286" s="7"/>
      <c r="BE286" s="7"/>
      <c r="BF286" s="109"/>
      <c r="BG286" s="109"/>
    </row>
    <row r="287" spans="1:59" ht="14.25" customHeight="1">
      <c r="A287" s="1"/>
      <c r="B287" s="7"/>
      <c r="C287" s="7"/>
      <c r="D287" s="109"/>
      <c r="E287" s="109"/>
      <c r="F287" s="1"/>
      <c r="G287" s="1"/>
      <c r="H287" s="7"/>
      <c r="I287" s="7"/>
      <c r="J287" s="109"/>
      <c r="K287" s="109"/>
      <c r="L287" s="1"/>
      <c r="M287" s="1"/>
      <c r="N287" s="7"/>
      <c r="O287" s="7"/>
      <c r="P287" s="109"/>
      <c r="Q287" s="109"/>
      <c r="R287" s="1"/>
      <c r="S287" s="1"/>
      <c r="T287" s="7"/>
      <c r="U287" s="7"/>
      <c r="V287" s="109"/>
      <c r="W287" s="109"/>
      <c r="X287" s="1"/>
      <c r="Y287" s="1"/>
      <c r="Z287" s="7"/>
      <c r="AA287" s="7"/>
      <c r="AB287" s="109"/>
      <c r="AC287" s="109"/>
      <c r="AD287" s="1"/>
      <c r="AE287" s="1"/>
      <c r="AF287" s="7"/>
      <c r="AG287" s="7"/>
      <c r="AH287" s="109"/>
      <c r="AI287" s="109"/>
      <c r="AJ287" s="1"/>
      <c r="AK287" s="1"/>
      <c r="AL287" s="7"/>
      <c r="AM287" s="7"/>
      <c r="AN287" s="109"/>
      <c r="AO287" s="109"/>
      <c r="AP287" s="1"/>
      <c r="AQ287" s="1"/>
      <c r="AR287" s="7"/>
      <c r="AS287" s="7"/>
      <c r="AT287" s="109"/>
      <c r="AU287" s="109"/>
      <c r="AV287" s="1"/>
      <c r="AW287" s="1"/>
      <c r="AX287" s="7"/>
      <c r="AY287" s="7"/>
      <c r="AZ287" s="109"/>
      <c r="BA287" s="109"/>
      <c r="BB287" s="1"/>
      <c r="BC287" s="1"/>
      <c r="BD287" s="7"/>
      <c r="BE287" s="7"/>
      <c r="BF287" s="109"/>
      <c r="BG287" s="109"/>
    </row>
    <row r="288" spans="1:59" ht="14.25" customHeight="1">
      <c r="A288" s="1"/>
      <c r="B288" s="7"/>
      <c r="C288" s="7"/>
      <c r="D288" s="109"/>
      <c r="E288" s="109"/>
      <c r="F288" s="1"/>
      <c r="G288" s="1"/>
      <c r="H288" s="7"/>
      <c r="I288" s="7"/>
      <c r="J288" s="109"/>
      <c r="K288" s="109"/>
      <c r="L288" s="1"/>
      <c r="M288" s="1"/>
      <c r="N288" s="7"/>
      <c r="O288" s="7"/>
      <c r="P288" s="109"/>
      <c r="Q288" s="109"/>
      <c r="R288" s="1"/>
      <c r="S288" s="1"/>
      <c r="T288" s="7"/>
      <c r="U288" s="7"/>
      <c r="V288" s="109"/>
      <c r="W288" s="109"/>
      <c r="X288" s="1"/>
      <c r="Y288" s="1"/>
      <c r="Z288" s="7"/>
      <c r="AA288" s="7"/>
      <c r="AB288" s="109"/>
      <c r="AC288" s="109"/>
      <c r="AD288" s="1"/>
      <c r="AE288" s="1"/>
      <c r="AF288" s="7"/>
      <c r="AG288" s="7"/>
      <c r="AH288" s="109"/>
      <c r="AI288" s="109"/>
      <c r="AJ288" s="1"/>
      <c r="AK288" s="1"/>
      <c r="AL288" s="7"/>
      <c r="AM288" s="7"/>
      <c r="AN288" s="109"/>
      <c r="AO288" s="109"/>
      <c r="AP288" s="1"/>
      <c r="AQ288" s="1"/>
      <c r="AR288" s="7"/>
      <c r="AS288" s="7"/>
      <c r="AT288" s="109"/>
      <c r="AU288" s="109"/>
      <c r="AV288" s="1"/>
      <c r="AW288" s="1"/>
      <c r="AX288" s="7"/>
      <c r="AY288" s="7"/>
      <c r="AZ288" s="109"/>
      <c r="BA288" s="109"/>
      <c r="BB288" s="1"/>
      <c r="BC288" s="1"/>
      <c r="BD288" s="7"/>
      <c r="BE288" s="7"/>
      <c r="BF288" s="109"/>
      <c r="BG288" s="109"/>
    </row>
    <row r="289" spans="1:59" ht="14.25" customHeight="1">
      <c r="A289" s="1"/>
      <c r="B289" s="7"/>
      <c r="C289" s="7"/>
      <c r="D289" s="109"/>
      <c r="E289" s="109"/>
      <c r="F289" s="1"/>
      <c r="G289" s="1"/>
      <c r="H289" s="7"/>
      <c r="I289" s="7"/>
      <c r="J289" s="109"/>
      <c r="K289" s="109"/>
      <c r="L289" s="1"/>
      <c r="M289" s="1"/>
      <c r="N289" s="7"/>
      <c r="O289" s="7"/>
      <c r="P289" s="109"/>
      <c r="Q289" s="109"/>
      <c r="R289" s="1"/>
      <c r="S289" s="1"/>
      <c r="T289" s="7"/>
      <c r="U289" s="7"/>
      <c r="V289" s="109"/>
      <c r="W289" s="109"/>
      <c r="X289" s="1"/>
      <c r="Y289" s="1"/>
      <c r="Z289" s="7"/>
      <c r="AA289" s="7"/>
      <c r="AB289" s="109"/>
      <c r="AC289" s="109"/>
      <c r="AD289" s="1"/>
      <c r="AE289" s="1"/>
      <c r="AF289" s="7"/>
      <c r="AG289" s="7"/>
      <c r="AH289" s="109"/>
      <c r="AI289" s="109"/>
      <c r="AJ289" s="1"/>
      <c r="AK289" s="1"/>
      <c r="AL289" s="7"/>
      <c r="AM289" s="7"/>
      <c r="AN289" s="109"/>
      <c r="AO289" s="109"/>
      <c r="AP289" s="1"/>
      <c r="AQ289" s="1"/>
      <c r="AR289" s="7"/>
      <c r="AS289" s="7"/>
      <c r="AT289" s="109"/>
      <c r="AU289" s="109"/>
      <c r="AV289" s="1"/>
      <c r="AW289" s="1"/>
      <c r="AX289" s="7"/>
      <c r="AY289" s="7"/>
      <c r="AZ289" s="109"/>
      <c r="BA289" s="109"/>
      <c r="BB289" s="1"/>
      <c r="BC289" s="1"/>
      <c r="BD289" s="7"/>
      <c r="BE289" s="7"/>
      <c r="BF289" s="109"/>
      <c r="BG289" s="109"/>
    </row>
    <row r="290" spans="1:59" ht="14.25" customHeight="1">
      <c r="A290" s="1"/>
      <c r="B290" s="7"/>
      <c r="C290" s="7"/>
      <c r="D290" s="109"/>
      <c r="E290" s="109"/>
      <c r="F290" s="1"/>
      <c r="G290" s="1"/>
      <c r="H290" s="7"/>
      <c r="I290" s="7"/>
      <c r="J290" s="109"/>
      <c r="K290" s="109"/>
      <c r="L290" s="1"/>
      <c r="M290" s="1"/>
      <c r="N290" s="7"/>
      <c r="O290" s="7"/>
      <c r="P290" s="109"/>
      <c r="Q290" s="109"/>
      <c r="R290" s="1"/>
      <c r="S290" s="1"/>
      <c r="T290" s="7"/>
      <c r="U290" s="7"/>
      <c r="V290" s="109"/>
      <c r="W290" s="109"/>
      <c r="X290" s="1"/>
      <c r="Y290" s="1"/>
      <c r="Z290" s="7"/>
      <c r="AA290" s="7"/>
      <c r="AB290" s="109"/>
      <c r="AC290" s="109"/>
      <c r="AD290" s="1"/>
      <c r="AE290" s="1"/>
      <c r="AF290" s="7"/>
      <c r="AG290" s="7"/>
      <c r="AH290" s="109"/>
      <c r="AI290" s="109"/>
      <c r="AJ290" s="1"/>
      <c r="AK290" s="1"/>
      <c r="AL290" s="7"/>
      <c r="AM290" s="7"/>
      <c r="AN290" s="109"/>
      <c r="AO290" s="109"/>
      <c r="AP290" s="1"/>
      <c r="AQ290" s="1"/>
      <c r="AR290" s="7"/>
      <c r="AS290" s="7"/>
      <c r="AT290" s="109"/>
      <c r="AU290" s="109"/>
      <c r="AV290" s="1"/>
      <c r="AW290" s="1"/>
      <c r="AX290" s="7"/>
      <c r="AY290" s="7"/>
      <c r="AZ290" s="109"/>
      <c r="BA290" s="109"/>
      <c r="BB290" s="1"/>
      <c r="BC290" s="1"/>
      <c r="BD290" s="7"/>
      <c r="BE290" s="7"/>
      <c r="BF290" s="109"/>
      <c r="BG290" s="109"/>
    </row>
    <row r="291" spans="1:59" ht="14.25" customHeight="1">
      <c r="A291" s="1"/>
      <c r="B291" s="7"/>
      <c r="C291" s="7"/>
      <c r="D291" s="109"/>
      <c r="E291" s="109"/>
      <c r="F291" s="1"/>
      <c r="G291" s="1"/>
      <c r="H291" s="7"/>
      <c r="I291" s="7"/>
      <c r="J291" s="109"/>
      <c r="K291" s="109"/>
      <c r="L291" s="1"/>
      <c r="M291" s="1"/>
      <c r="N291" s="7"/>
      <c r="O291" s="7"/>
      <c r="P291" s="109"/>
      <c r="Q291" s="109"/>
      <c r="R291" s="1"/>
      <c r="S291" s="1"/>
      <c r="T291" s="7"/>
      <c r="U291" s="7"/>
      <c r="V291" s="109"/>
      <c r="W291" s="109"/>
      <c r="X291" s="1"/>
      <c r="Y291" s="1"/>
      <c r="Z291" s="7"/>
      <c r="AA291" s="7"/>
      <c r="AB291" s="109"/>
      <c r="AC291" s="109"/>
      <c r="AD291" s="1"/>
      <c r="AE291" s="1"/>
      <c r="AF291" s="7"/>
      <c r="AG291" s="7"/>
      <c r="AH291" s="109"/>
      <c r="AI291" s="109"/>
      <c r="AJ291" s="1"/>
      <c r="AK291" s="1"/>
      <c r="AL291" s="7"/>
      <c r="AM291" s="7"/>
      <c r="AN291" s="109"/>
      <c r="AO291" s="109"/>
      <c r="AP291" s="1"/>
      <c r="AQ291" s="1"/>
      <c r="AR291" s="7"/>
      <c r="AS291" s="7"/>
      <c r="AT291" s="109"/>
      <c r="AU291" s="109"/>
      <c r="AV291" s="1"/>
      <c r="AW291" s="1"/>
      <c r="AX291" s="7"/>
      <c r="AY291" s="7"/>
      <c r="AZ291" s="109"/>
      <c r="BA291" s="109"/>
      <c r="BB291" s="1"/>
      <c r="BC291" s="1"/>
      <c r="BD291" s="7"/>
      <c r="BE291" s="7"/>
      <c r="BF291" s="109"/>
      <c r="BG291" s="109"/>
    </row>
    <row r="292" spans="1:59" ht="14.25" customHeight="1">
      <c r="A292" s="1"/>
      <c r="B292" s="7"/>
      <c r="C292" s="7"/>
      <c r="D292" s="109"/>
      <c r="E292" s="109"/>
      <c r="F292" s="1"/>
      <c r="G292" s="1"/>
      <c r="H292" s="7"/>
      <c r="I292" s="7"/>
      <c r="J292" s="109"/>
      <c r="K292" s="109"/>
      <c r="L292" s="1"/>
      <c r="M292" s="1"/>
      <c r="N292" s="7"/>
      <c r="O292" s="7"/>
      <c r="P292" s="109"/>
      <c r="Q292" s="109"/>
      <c r="R292" s="1"/>
      <c r="S292" s="1"/>
      <c r="T292" s="7"/>
      <c r="U292" s="7"/>
      <c r="V292" s="109"/>
      <c r="W292" s="109"/>
      <c r="X292" s="1"/>
      <c r="Y292" s="1"/>
      <c r="Z292" s="7"/>
      <c r="AA292" s="7"/>
      <c r="AB292" s="109"/>
      <c r="AC292" s="109"/>
      <c r="AD292" s="1"/>
      <c r="AE292" s="1"/>
      <c r="AF292" s="7"/>
      <c r="AG292" s="7"/>
      <c r="AH292" s="109"/>
      <c r="AI292" s="109"/>
      <c r="AJ292" s="1"/>
      <c r="AK292" s="1"/>
      <c r="AL292" s="7"/>
      <c r="AM292" s="7"/>
      <c r="AN292" s="109"/>
      <c r="AO292" s="109"/>
      <c r="AP292" s="1"/>
      <c r="AQ292" s="1"/>
      <c r="AR292" s="7"/>
      <c r="AS292" s="7"/>
      <c r="AT292" s="109"/>
      <c r="AU292" s="109"/>
      <c r="AV292" s="1"/>
      <c r="AW292" s="1"/>
      <c r="AX292" s="7"/>
      <c r="AY292" s="7"/>
      <c r="AZ292" s="109"/>
      <c r="BA292" s="109"/>
      <c r="BB292" s="1"/>
      <c r="BC292" s="1"/>
      <c r="BD292" s="7"/>
      <c r="BE292" s="7"/>
      <c r="BF292" s="109"/>
      <c r="BG292" s="109"/>
    </row>
    <row r="293" spans="1:59" ht="14.25" customHeight="1">
      <c r="A293" s="1"/>
      <c r="B293" s="7"/>
      <c r="C293" s="7"/>
      <c r="D293" s="109"/>
      <c r="E293" s="109"/>
      <c r="F293" s="1"/>
      <c r="G293" s="1"/>
      <c r="H293" s="7"/>
      <c r="I293" s="7"/>
      <c r="J293" s="109"/>
      <c r="K293" s="109"/>
      <c r="L293" s="1"/>
      <c r="M293" s="1"/>
      <c r="N293" s="7"/>
      <c r="O293" s="7"/>
      <c r="P293" s="109"/>
      <c r="Q293" s="109"/>
      <c r="R293" s="1"/>
      <c r="S293" s="1"/>
      <c r="T293" s="7"/>
      <c r="U293" s="7"/>
      <c r="V293" s="109"/>
      <c r="W293" s="109"/>
      <c r="X293" s="1"/>
      <c r="Y293" s="1"/>
      <c r="Z293" s="7"/>
      <c r="AA293" s="7"/>
      <c r="AB293" s="109"/>
      <c r="AC293" s="109"/>
      <c r="AD293" s="1"/>
      <c r="AE293" s="1"/>
      <c r="AF293" s="7"/>
      <c r="AG293" s="7"/>
      <c r="AH293" s="109"/>
      <c r="AI293" s="109"/>
      <c r="AJ293" s="1"/>
      <c r="AK293" s="1"/>
      <c r="AL293" s="7"/>
      <c r="AM293" s="7"/>
      <c r="AN293" s="109"/>
      <c r="AO293" s="109"/>
      <c r="AP293" s="1"/>
      <c r="AQ293" s="1"/>
      <c r="AR293" s="7"/>
      <c r="AS293" s="7"/>
      <c r="AT293" s="109"/>
      <c r="AU293" s="109"/>
      <c r="AV293" s="1"/>
      <c r="AW293" s="1"/>
      <c r="AX293" s="7"/>
      <c r="AY293" s="7"/>
      <c r="AZ293" s="109"/>
      <c r="BA293" s="109"/>
      <c r="BB293" s="1"/>
      <c r="BC293" s="1"/>
      <c r="BD293" s="7"/>
      <c r="BE293" s="7"/>
      <c r="BF293" s="109"/>
      <c r="BG293" s="109"/>
    </row>
    <row r="294" spans="1:59" ht="14.25" customHeight="1">
      <c r="A294" s="1"/>
      <c r="B294" s="7"/>
      <c r="C294" s="7"/>
      <c r="D294" s="109"/>
      <c r="E294" s="109"/>
      <c r="F294" s="1"/>
      <c r="G294" s="1"/>
      <c r="H294" s="7"/>
      <c r="I294" s="7"/>
      <c r="J294" s="109"/>
      <c r="K294" s="109"/>
      <c r="L294" s="1"/>
      <c r="M294" s="1"/>
      <c r="N294" s="7"/>
      <c r="O294" s="7"/>
      <c r="P294" s="109"/>
      <c r="Q294" s="109"/>
      <c r="R294" s="1"/>
      <c r="S294" s="1"/>
      <c r="T294" s="7"/>
      <c r="U294" s="7"/>
      <c r="V294" s="109"/>
      <c r="W294" s="109"/>
      <c r="X294" s="1"/>
      <c r="Y294" s="1"/>
      <c r="Z294" s="7"/>
      <c r="AA294" s="7"/>
      <c r="AB294" s="109"/>
      <c r="AC294" s="109"/>
      <c r="AD294" s="1"/>
      <c r="AE294" s="1"/>
      <c r="AF294" s="7"/>
      <c r="AG294" s="7"/>
      <c r="AH294" s="109"/>
      <c r="AI294" s="109"/>
      <c r="AJ294" s="1"/>
      <c r="AK294" s="1"/>
      <c r="AL294" s="7"/>
      <c r="AM294" s="7"/>
      <c r="AN294" s="109"/>
      <c r="AO294" s="109"/>
      <c r="AP294" s="1"/>
      <c r="AQ294" s="1"/>
      <c r="AR294" s="7"/>
      <c r="AS294" s="7"/>
      <c r="AT294" s="109"/>
      <c r="AU294" s="109"/>
      <c r="AV294" s="1"/>
      <c r="AW294" s="1"/>
      <c r="AX294" s="7"/>
      <c r="AY294" s="7"/>
      <c r="AZ294" s="109"/>
      <c r="BA294" s="109"/>
      <c r="BB294" s="1"/>
      <c r="BC294" s="1"/>
      <c r="BD294" s="7"/>
      <c r="BE294" s="7"/>
      <c r="BF294" s="109"/>
      <c r="BG294" s="109"/>
    </row>
    <row r="295" spans="1:59" ht="14.25" customHeight="1">
      <c r="A295" s="1"/>
      <c r="B295" s="7"/>
      <c r="C295" s="7"/>
      <c r="D295" s="109"/>
      <c r="E295" s="109"/>
      <c r="F295" s="1"/>
      <c r="G295" s="1"/>
      <c r="H295" s="7"/>
      <c r="I295" s="7"/>
      <c r="J295" s="109"/>
      <c r="K295" s="109"/>
      <c r="L295" s="1"/>
      <c r="M295" s="1"/>
      <c r="N295" s="7"/>
      <c r="O295" s="7"/>
      <c r="P295" s="109"/>
      <c r="Q295" s="109"/>
      <c r="R295" s="1"/>
      <c r="S295" s="1"/>
      <c r="T295" s="7"/>
      <c r="U295" s="7"/>
      <c r="V295" s="109"/>
      <c r="W295" s="109"/>
      <c r="X295" s="1"/>
      <c r="Y295" s="1"/>
      <c r="Z295" s="7"/>
      <c r="AA295" s="7"/>
      <c r="AB295" s="109"/>
      <c r="AC295" s="109"/>
      <c r="AD295" s="1"/>
      <c r="AE295" s="1"/>
      <c r="AF295" s="7"/>
      <c r="AG295" s="7"/>
      <c r="AH295" s="109"/>
      <c r="AI295" s="109"/>
      <c r="AJ295" s="1"/>
      <c r="AK295" s="1"/>
      <c r="AL295" s="7"/>
      <c r="AM295" s="7"/>
      <c r="AN295" s="109"/>
      <c r="AO295" s="109"/>
      <c r="AP295" s="1"/>
      <c r="AQ295" s="1"/>
      <c r="AR295" s="7"/>
      <c r="AS295" s="7"/>
      <c r="AT295" s="109"/>
      <c r="AU295" s="109"/>
      <c r="AV295" s="1"/>
      <c r="AW295" s="1"/>
      <c r="AX295" s="7"/>
      <c r="AY295" s="7"/>
      <c r="AZ295" s="109"/>
      <c r="BA295" s="109"/>
      <c r="BB295" s="1"/>
      <c r="BC295" s="1"/>
      <c r="BD295" s="7"/>
      <c r="BE295" s="7"/>
      <c r="BF295" s="109"/>
      <c r="BG295" s="109"/>
    </row>
    <row r="296" spans="1:59" ht="14.25" customHeight="1">
      <c r="A296" s="1"/>
      <c r="B296" s="7"/>
      <c r="C296" s="7"/>
      <c r="D296" s="109"/>
      <c r="E296" s="109"/>
      <c r="F296" s="1"/>
      <c r="G296" s="1"/>
      <c r="H296" s="7"/>
      <c r="I296" s="7"/>
      <c r="J296" s="109"/>
      <c r="K296" s="109"/>
      <c r="L296" s="1"/>
      <c r="M296" s="1"/>
      <c r="N296" s="7"/>
      <c r="O296" s="7"/>
      <c r="P296" s="109"/>
      <c r="Q296" s="109"/>
      <c r="R296" s="1"/>
      <c r="S296" s="1"/>
      <c r="T296" s="7"/>
      <c r="U296" s="7"/>
      <c r="V296" s="109"/>
      <c r="W296" s="109"/>
      <c r="X296" s="1"/>
      <c r="Y296" s="1"/>
      <c r="Z296" s="7"/>
      <c r="AA296" s="7"/>
      <c r="AB296" s="109"/>
      <c r="AC296" s="109"/>
      <c r="AD296" s="1"/>
      <c r="AE296" s="1"/>
      <c r="AF296" s="7"/>
      <c r="AG296" s="7"/>
      <c r="AH296" s="109"/>
      <c r="AI296" s="109"/>
      <c r="AJ296" s="1"/>
      <c r="AK296" s="1"/>
      <c r="AL296" s="7"/>
      <c r="AM296" s="7"/>
      <c r="AN296" s="109"/>
      <c r="AO296" s="109"/>
      <c r="AP296" s="1"/>
      <c r="AQ296" s="1"/>
      <c r="AR296" s="7"/>
      <c r="AS296" s="7"/>
      <c r="AT296" s="109"/>
      <c r="AU296" s="109"/>
      <c r="AV296" s="1"/>
      <c r="AW296" s="1"/>
      <c r="AX296" s="7"/>
      <c r="AY296" s="7"/>
      <c r="AZ296" s="109"/>
      <c r="BA296" s="109"/>
      <c r="BB296" s="1"/>
      <c r="BC296" s="1"/>
      <c r="BD296" s="7"/>
      <c r="BE296" s="7"/>
      <c r="BF296" s="109"/>
      <c r="BG296" s="109"/>
    </row>
    <row r="297" spans="1:59" ht="14.25" customHeight="1">
      <c r="A297" s="1"/>
      <c r="B297" s="7"/>
      <c r="C297" s="7"/>
      <c r="D297" s="109"/>
      <c r="E297" s="109"/>
      <c r="F297" s="1"/>
      <c r="G297" s="1"/>
      <c r="H297" s="7"/>
      <c r="I297" s="7"/>
      <c r="J297" s="109"/>
      <c r="K297" s="109"/>
      <c r="L297" s="1"/>
      <c r="M297" s="1"/>
      <c r="N297" s="7"/>
      <c r="O297" s="7"/>
      <c r="P297" s="109"/>
      <c r="Q297" s="109"/>
      <c r="R297" s="1"/>
      <c r="S297" s="1"/>
      <c r="T297" s="7"/>
      <c r="U297" s="7"/>
      <c r="V297" s="109"/>
      <c r="W297" s="109"/>
      <c r="X297" s="1"/>
      <c r="Y297" s="1"/>
      <c r="Z297" s="7"/>
      <c r="AA297" s="7"/>
      <c r="AB297" s="109"/>
      <c r="AC297" s="109"/>
      <c r="AD297" s="1"/>
      <c r="AE297" s="1"/>
      <c r="AF297" s="7"/>
      <c r="AG297" s="7"/>
      <c r="AH297" s="109"/>
      <c r="AI297" s="109"/>
      <c r="AJ297" s="1"/>
      <c r="AK297" s="1"/>
      <c r="AL297" s="7"/>
      <c r="AM297" s="7"/>
      <c r="AN297" s="109"/>
      <c r="AO297" s="109"/>
      <c r="AP297" s="1"/>
      <c r="AQ297" s="1"/>
      <c r="AR297" s="7"/>
      <c r="AS297" s="7"/>
      <c r="AT297" s="109"/>
      <c r="AU297" s="109"/>
      <c r="AV297" s="1"/>
      <c r="AW297" s="1"/>
      <c r="AX297" s="7"/>
      <c r="AY297" s="7"/>
      <c r="AZ297" s="109"/>
      <c r="BA297" s="109"/>
      <c r="BB297" s="1"/>
      <c r="BC297" s="1"/>
      <c r="BD297" s="7"/>
      <c r="BE297" s="7"/>
      <c r="BF297" s="109"/>
      <c r="BG297" s="109"/>
    </row>
    <row r="298" spans="1:59" ht="14.25" customHeight="1">
      <c r="A298" s="1"/>
      <c r="B298" s="7"/>
      <c r="C298" s="7"/>
      <c r="D298" s="109"/>
      <c r="E298" s="109"/>
      <c r="F298" s="1"/>
      <c r="G298" s="1"/>
      <c r="H298" s="7"/>
      <c r="I298" s="7"/>
      <c r="J298" s="109"/>
      <c r="K298" s="109"/>
      <c r="L298" s="1"/>
      <c r="M298" s="1"/>
      <c r="N298" s="7"/>
      <c r="O298" s="7"/>
      <c r="P298" s="109"/>
      <c r="Q298" s="109"/>
      <c r="R298" s="1"/>
      <c r="S298" s="1"/>
      <c r="T298" s="7"/>
      <c r="U298" s="7"/>
      <c r="V298" s="109"/>
      <c r="W298" s="109"/>
      <c r="X298" s="1"/>
      <c r="Y298" s="1"/>
      <c r="Z298" s="7"/>
      <c r="AA298" s="7"/>
      <c r="AB298" s="109"/>
      <c r="AC298" s="109"/>
      <c r="AD298" s="1"/>
      <c r="AE298" s="1"/>
      <c r="AF298" s="7"/>
      <c r="AG298" s="7"/>
      <c r="AH298" s="109"/>
      <c r="AI298" s="109"/>
      <c r="AJ298" s="1"/>
      <c r="AK298" s="1"/>
      <c r="AL298" s="7"/>
      <c r="AM298" s="7"/>
      <c r="AN298" s="109"/>
      <c r="AO298" s="109"/>
      <c r="AP298" s="1"/>
      <c r="AQ298" s="1"/>
      <c r="AR298" s="7"/>
      <c r="AS298" s="7"/>
      <c r="AT298" s="109"/>
      <c r="AU298" s="109"/>
      <c r="AV298" s="1"/>
      <c r="AW298" s="1"/>
      <c r="AX298" s="7"/>
      <c r="AY298" s="7"/>
      <c r="AZ298" s="109"/>
      <c r="BA298" s="109"/>
      <c r="BB298" s="1"/>
      <c r="BC298" s="1"/>
      <c r="BD298" s="7"/>
      <c r="BE298" s="7"/>
      <c r="BF298" s="109"/>
      <c r="BG298" s="109"/>
    </row>
    <row r="299" spans="1:59" ht="14.25" customHeight="1">
      <c r="A299" s="1"/>
      <c r="B299" s="7"/>
      <c r="C299" s="7"/>
      <c r="D299" s="109"/>
      <c r="E299" s="109"/>
      <c r="F299" s="1"/>
      <c r="G299" s="1"/>
      <c r="H299" s="7"/>
      <c r="I299" s="7"/>
      <c r="J299" s="109"/>
      <c r="K299" s="109"/>
      <c r="L299" s="1"/>
      <c r="M299" s="1"/>
      <c r="N299" s="7"/>
      <c r="O299" s="7"/>
      <c r="P299" s="109"/>
      <c r="Q299" s="109"/>
      <c r="R299" s="1"/>
      <c r="S299" s="1"/>
      <c r="T299" s="7"/>
      <c r="U299" s="7"/>
      <c r="V299" s="109"/>
      <c r="W299" s="109"/>
      <c r="X299" s="1"/>
      <c r="Y299" s="1"/>
      <c r="Z299" s="7"/>
      <c r="AA299" s="7"/>
      <c r="AB299" s="109"/>
      <c r="AC299" s="109"/>
      <c r="AD299" s="1"/>
      <c r="AE299" s="1"/>
      <c r="AF299" s="7"/>
      <c r="AG299" s="7"/>
      <c r="AH299" s="109"/>
      <c r="AI299" s="109"/>
      <c r="AJ299" s="1"/>
      <c r="AK299" s="1"/>
      <c r="AL299" s="7"/>
      <c r="AM299" s="7"/>
      <c r="AN299" s="109"/>
      <c r="AO299" s="109"/>
      <c r="AP299" s="1"/>
      <c r="AQ299" s="1"/>
      <c r="AR299" s="7"/>
      <c r="AS299" s="7"/>
      <c r="AT299" s="109"/>
      <c r="AU299" s="109"/>
      <c r="AV299" s="1"/>
      <c r="AW299" s="1"/>
      <c r="AX299" s="7"/>
      <c r="AY299" s="7"/>
      <c r="AZ299" s="109"/>
      <c r="BA299" s="109"/>
      <c r="BB299" s="1"/>
      <c r="BC299" s="1"/>
      <c r="BD299" s="7"/>
      <c r="BE299" s="7"/>
      <c r="BF299" s="109"/>
      <c r="BG299" s="109"/>
    </row>
    <row r="300" spans="1:59" ht="14.25" customHeight="1">
      <c r="A300" s="1"/>
      <c r="B300" s="7"/>
      <c r="C300" s="7"/>
      <c r="D300" s="109"/>
      <c r="E300" s="109"/>
      <c r="F300" s="1"/>
      <c r="G300" s="1"/>
      <c r="H300" s="7"/>
      <c r="I300" s="7"/>
      <c r="J300" s="109"/>
      <c r="K300" s="109"/>
      <c r="L300" s="1"/>
      <c r="M300" s="1"/>
      <c r="N300" s="7"/>
      <c r="O300" s="7"/>
      <c r="P300" s="109"/>
      <c r="Q300" s="109"/>
      <c r="R300" s="1"/>
      <c r="S300" s="1"/>
      <c r="T300" s="7"/>
      <c r="U300" s="7"/>
      <c r="V300" s="109"/>
      <c r="W300" s="109"/>
      <c r="X300" s="1"/>
      <c r="Y300" s="1"/>
      <c r="Z300" s="7"/>
      <c r="AA300" s="7"/>
      <c r="AB300" s="109"/>
      <c r="AC300" s="109"/>
      <c r="AD300" s="1"/>
      <c r="AE300" s="1"/>
      <c r="AF300" s="7"/>
      <c r="AG300" s="7"/>
      <c r="AH300" s="109"/>
      <c r="AI300" s="109"/>
      <c r="AJ300" s="1"/>
      <c r="AK300" s="1"/>
      <c r="AL300" s="7"/>
      <c r="AM300" s="7"/>
      <c r="AN300" s="109"/>
      <c r="AO300" s="109"/>
      <c r="AP300" s="1"/>
      <c r="AQ300" s="1"/>
      <c r="AR300" s="7"/>
      <c r="AS300" s="7"/>
      <c r="AT300" s="109"/>
      <c r="AU300" s="109"/>
      <c r="AV300" s="1"/>
      <c r="AW300" s="1"/>
      <c r="AX300" s="7"/>
      <c r="AY300" s="7"/>
      <c r="AZ300" s="109"/>
      <c r="BA300" s="109"/>
      <c r="BB300" s="1"/>
      <c r="BC300" s="1"/>
      <c r="BD300" s="7"/>
      <c r="BE300" s="7"/>
      <c r="BF300" s="109"/>
      <c r="BG300" s="109"/>
    </row>
    <row r="301" spans="1:59" ht="14.25" customHeight="1">
      <c r="A301" s="1"/>
      <c r="B301" s="7"/>
      <c r="C301" s="7"/>
      <c r="D301" s="109"/>
      <c r="E301" s="109"/>
      <c r="F301" s="1"/>
      <c r="G301" s="1"/>
      <c r="H301" s="7"/>
      <c r="I301" s="7"/>
      <c r="J301" s="109"/>
      <c r="K301" s="109"/>
      <c r="L301" s="1"/>
      <c r="M301" s="1"/>
      <c r="N301" s="7"/>
      <c r="O301" s="7"/>
      <c r="P301" s="109"/>
      <c r="Q301" s="109"/>
      <c r="R301" s="1"/>
      <c r="S301" s="1"/>
      <c r="T301" s="7"/>
      <c r="U301" s="7"/>
      <c r="V301" s="109"/>
      <c r="W301" s="109"/>
      <c r="X301" s="1"/>
      <c r="Y301" s="1"/>
      <c r="Z301" s="7"/>
      <c r="AA301" s="7"/>
      <c r="AB301" s="109"/>
      <c r="AC301" s="109"/>
      <c r="AD301" s="1"/>
      <c r="AE301" s="1"/>
      <c r="AF301" s="7"/>
      <c r="AG301" s="7"/>
      <c r="AH301" s="109"/>
      <c r="AI301" s="109"/>
      <c r="AJ301" s="1"/>
      <c r="AK301" s="1"/>
      <c r="AL301" s="7"/>
      <c r="AM301" s="7"/>
      <c r="AN301" s="109"/>
      <c r="AO301" s="109"/>
      <c r="AP301" s="1"/>
      <c r="AQ301" s="1"/>
      <c r="AR301" s="7"/>
      <c r="AS301" s="7"/>
      <c r="AT301" s="109"/>
      <c r="AU301" s="109"/>
      <c r="AV301" s="1"/>
      <c r="AW301" s="1"/>
      <c r="AX301" s="7"/>
      <c r="AY301" s="7"/>
      <c r="AZ301" s="109"/>
      <c r="BA301" s="109"/>
      <c r="BB301" s="1"/>
      <c r="BC301" s="1"/>
      <c r="BD301" s="7"/>
      <c r="BE301" s="7"/>
      <c r="BF301" s="109"/>
      <c r="BG301" s="109"/>
    </row>
    <row r="302" spans="1:59" ht="14.25" customHeight="1">
      <c r="A302" s="1"/>
      <c r="B302" s="7"/>
      <c r="C302" s="7"/>
      <c r="D302" s="109"/>
      <c r="E302" s="109"/>
      <c r="F302" s="1"/>
      <c r="G302" s="1"/>
      <c r="H302" s="7"/>
      <c r="I302" s="7"/>
      <c r="J302" s="109"/>
      <c r="K302" s="109"/>
      <c r="L302" s="1"/>
      <c r="M302" s="1"/>
      <c r="N302" s="7"/>
      <c r="O302" s="7"/>
      <c r="P302" s="109"/>
      <c r="Q302" s="109"/>
      <c r="R302" s="1"/>
      <c r="S302" s="1"/>
      <c r="T302" s="7"/>
      <c r="U302" s="7"/>
      <c r="V302" s="109"/>
      <c r="W302" s="109"/>
      <c r="X302" s="1"/>
      <c r="Y302" s="1"/>
      <c r="Z302" s="7"/>
      <c r="AA302" s="7"/>
      <c r="AB302" s="109"/>
      <c r="AC302" s="109"/>
      <c r="AD302" s="1"/>
      <c r="AE302" s="1"/>
      <c r="AF302" s="7"/>
      <c r="AG302" s="7"/>
      <c r="AH302" s="109"/>
      <c r="AI302" s="109"/>
      <c r="AJ302" s="1"/>
      <c r="AK302" s="1"/>
      <c r="AL302" s="7"/>
      <c r="AM302" s="7"/>
      <c r="AN302" s="109"/>
      <c r="AO302" s="109"/>
      <c r="AP302" s="1"/>
      <c r="AQ302" s="1"/>
      <c r="AR302" s="7"/>
      <c r="AS302" s="7"/>
      <c r="AT302" s="109"/>
      <c r="AU302" s="109"/>
      <c r="AV302" s="1"/>
      <c r="AW302" s="1"/>
      <c r="AX302" s="7"/>
      <c r="AY302" s="7"/>
      <c r="AZ302" s="109"/>
      <c r="BA302" s="109"/>
      <c r="BB302" s="1"/>
      <c r="BC302" s="1"/>
      <c r="BD302" s="7"/>
      <c r="BE302" s="7"/>
      <c r="BF302" s="109"/>
      <c r="BG302" s="109"/>
    </row>
    <row r="303" spans="1:59" ht="14.25" customHeight="1">
      <c r="A303" s="1"/>
      <c r="B303" s="7"/>
      <c r="C303" s="7"/>
      <c r="D303" s="109"/>
      <c r="E303" s="109"/>
      <c r="F303" s="1"/>
      <c r="G303" s="1"/>
      <c r="H303" s="7"/>
      <c r="I303" s="7"/>
      <c r="J303" s="109"/>
      <c r="K303" s="109"/>
      <c r="L303" s="1"/>
      <c r="M303" s="1"/>
      <c r="N303" s="7"/>
      <c r="O303" s="7"/>
      <c r="P303" s="109"/>
      <c r="Q303" s="109"/>
      <c r="R303" s="1"/>
      <c r="S303" s="1"/>
      <c r="T303" s="7"/>
      <c r="U303" s="7"/>
      <c r="V303" s="109"/>
      <c r="W303" s="109"/>
      <c r="X303" s="1"/>
      <c r="Y303" s="1"/>
      <c r="Z303" s="7"/>
      <c r="AA303" s="7"/>
      <c r="AB303" s="109"/>
      <c r="AC303" s="109"/>
      <c r="AD303" s="1"/>
      <c r="AE303" s="1"/>
      <c r="AF303" s="7"/>
      <c r="AG303" s="7"/>
      <c r="AH303" s="109"/>
      <c r="AI303" s="109"/>
      <c r="AJ303" s="1"/>
      <c r="AK303" s="1"/>
      <c r="AL303" s="7"/>
      <c r="AM303" s="7"/>
      <c r="AN303" s="109"/>
      <c r="AO303" s="109"/>
      <c r="AP303" s="1"/>
      <c r="AQ303" s="1"/>
      <c r="AR303" s="7"/>
      <c r="AS303" s="7"/>
      <c r="AT303" s="109"/>
      <c r="AU303" s="109"/>
      <c r="AV303" s="1"/>
      <c r="AW303" s="1"/>
      <c r="AX303" s="7"/>
      <c r="AY303" s="7"/>
      <c r="AZ303" s="109"/>
      <c r="BA303" s="109"/>
      <c r="BB303" s="1"/>
      <c r="BC303" s="1"/>
      <c r="BD303" s="7"/>
      <c r="BE303" s="7"/>
      <c r="BF303" s="109"/>
      <c r="BG303" s="109"/>
    </row>
    <row r="304" spans="1:59" ht="14.25" customHeight="1">
      <c r="A304" s="1"/>
      <c r="B304" s="7"/>
      <c r="C304" s="7"/>
      <c r="D304" s="109"/>
      <c r="E304" s="109"/>
      <c r="F304" s="1"/>
      <c r="G304" s="1"/>
      <c r="H304" s="7"/>
      <c r="I304" s="7"/>
      <c r="J304" s="109"/>
      <c r="K304" s="109"/>
      <c r="L304" s="1"/>
      <c r="M304" s="1"/>
      <c r="N304" s="7"/>
      <c r="O304" s="7"/>
      <c r="P304" s="109"/>
      <c r="Q304" s="109"/>
      <c r="R304" s="1"/>
      <c r="S304" s="1"/>
      <c r="T304" s="7"/>
      <c r="U304" s="7"/>
      <c r="V304" s="109"/>
      <c r="W304" s="109"/>
      <c r="X304" s="1"/>
      <c r="Y304" s="1"/>
      <c r="Z304" s="7"/>
      <c r="AA304" s="7"/>
      <c r="AB304" s="109"/>
      <c r="AC304" s="109"/>
      <c r="AD304" s="1"/>
      <c r="AE304" s="1"/>
      <c r="AF304" s="7"/>
      <c r="AG304" s="7"/>
      <c r="AH304" s="109"/>
      <c r="AI304" s="109"/>
      <c r="AJ304" s="1"/>
      <c r="AK304" s="1"/>
      <c r="AL304" s="7"/>
      <c r="AM304" s="7"/>
      <c r="AN304" s="109"/>
      <c r="AO304" s="109"/>
      <c r="AP304" s="1"/>
      <c r="AQ304" s="1"/>
      <c r="AR304" s="7"/>
      <c r="AS304" s="7"/>
      <c r="AT304" s="109"/>
      <c r="AU304" s="109"/>
      <c r="AV304" s="1"/>
      <c r="AW304" s="1"/>
      <c r="AX304" s="7"/>
      <c r="AY304" s="7"/>
      <c r="AZ304" s="109"/>
      <c r="BA304" s="109"/>
      <c r="BB304" s="1"/>
      <c r="BC304" s="1"/>
      <c r="BD304" s="7"/>
      <c r="BE304" s="7"/>
      <c r="BF304" s="109"/>
      <c r="BG304" s="109"/>
    </row>
    <row r="305" spans="1:59" ht="14.25" customHeight="1">
      <c r="A305" s="1"/>
      <c r="B305" s="7"/>
      <c r="C305" s="7"/>
      <c r="D305" s="109"/>
      <c r="E305" s="109"/>
      <c r="F305" s="1"/>
      <c r="G305" s="1"/>
      <c r="H305" s="7"/>
      <c r="I305" s="7"/>
      <c r="J305" s="109"/>
      <c r="K305" s="109"/>
      <c r="L305" s="1"/>
      <c r="M305" s="1"/>
      <c r="N305" s="7"/>
      <c r="O305" s="7"/>
      <c r="P305" s="109"/>
      <c r="Q305" s="109"/>
      <c r="R305" s="1"/>
      <c r="S305" s="1"/>
      <c r="T305" s="7"/>
      <c r="U305" s="7"/>
      <c r="V305" s="109"/>
      <c r="W305" s="109"/>
      <c r="X305" s="1"/>
      <c r="Y305" s="1"/>
      <c r="Z305" s="7"/>
      <c r="AA305" s="7"/>
      <c r="AB305" s="109"/>
      <c r="AC305" s="109"/>
      <c r="AD305" s="1"/>
      <c r="AE305" s="1"/>
      <c r="AF305" s="7"/>
      <c r="AG305" s="7"/>
      <c r="AH305" s="109"/>
      <c r="AI305" s="109"/>
      <c r="AJ305" s="1"/>
      <c r="AK305" s="1"/>
      <c r="AL305" s="7"/>
      <c r="AM305" s="7"/>
      <c r="AN305" s="109"/>
      <c r="AO305" s="109"/>
      <c r="AP305" s="1"/>
      <c r="AQ305" s="1"/>
      <c r="AR305" s="7"/>
      <c r="AS305" s="7"/>
      <c r="AT305" s="109"/>
      <c r="AU305" s="109"/>
      <c r="AV305" s="1"/>
      <c r="AW305" s="1"/>
      <c r="AX305" s="7"/>
      <c r="AY305" s="7"/>
      <c r="AZ305" s="109"/>
      <c r="BA305" s="109"/>
      <c r="BB305" s="1"/>
      <c r="BC305" s="1"/>
      <c r="BD305" s="7"/>
      <c r="BE305" s="7"/>
      <c r="BF305" s="109"/>
      <c r="BG305" s="109"/>
    </row>
    <row r="306" spans="1:59" ht="14.25" customHeight="1">
      <c r="A306" s="1"/>
      <c r="B306" s="7"/>
      <c r="C306" s="7"/>
      <c r="D306" s="109"/>
      <c r="E306" s="109"/>
      <c r="F306" s="1"/>
      <c r="G306" s="1"/>
      <c r="H306" s="7"/>
      <c r="I306" s="7"/>
      <c r="J306" s="109"/>
      <c r="K306" s="109"/>
      <c r="L306" s="1"/>
      <c r="M306" s="1"/>
      <c r="N306" s="7"/>
      <c r="O306" s="7"/>
      <c r="P306" s="109"/>
      <c r="Q306" s="109"/>
      <c r="R306" s="1"/>
      <c r="S306" s="1"/>
      <c r="T306" s="7"/>
      <c r="U306" s="7"/>
      <c r="V306" s="109"/>
      <c r="W306" s="109"/>
      <c r="X306" s="1"/>
      <c r="Y306" s="1"/>
      <c r="Z306" s="7"/>
      <c r="AA306" s="7"/>
      <c r="AB306" s="109"/>
      <c r="AC306" s="109"/>
      <c r="AD306" s="1"/>
      <c r="AE306" s="1"/>
      <c r="AF306" s="7"/>
      <c r="AG306" s="7"/>
      <c r="AH306" s="109"/>
      <c r="AI306" s="109"/>
      <c r="AJ306" s="1"/>
      <c r="AK306" s="1"/>
      <c r="AL306" s="7"/>
      <c r="AM306" s="7"/>
      <c r="AN306" s="109"/>
      <c r="AO306" s="109"/>
      <c r="AP306" s="1"/>
      <c r="AQ306" s="1"/>
      <c r="AR306" s="7"/>
      <c r="AS306" s="7"/>
      <c r="AT306" s="109"/>
      <c r="AU306" s="109"/>
      <c r="AV306" s="1"/>
      <c r="AW306" s="1"/>
      <c r="AX306" s="7"/>
      <c r="AY306" s="7"/>
      <c r="AZ306" s="109"/>
      <c r="BA306" s="109"/>
      <c r="BB306" s="1"/>
      <c r="BC306" s="1"/>
      <c r="BD306" s="7"/>
      <c r="BE306" s="7"/>
      <c r="BF306" s="109"/>
      <c r="BG306" s="109"/>
    </row>
    <row r="307" spans="1:59" ht="14.25" customHeight="1">
      <c r="A307" s="1"/>
      <c r="B307" s="7"/>
      <c r="C307" s="7"/>
      <c r="D307" s="109"/>
      <c r="E307" s="109"/>
      <c r="F307" s="1"/>
      <c r="G307" s="1"/>
      <c r="H307" s="7"/>
      <c r="I307" s="7"/>
      <c r="J307" s="109"/>
      <c r="K307" s="109"/>
      <c r="L307" s="1"/>
      <c r="M307" s="1"/>
      <c r="N307" s="7"/>
      <c r="O307" s="7"/>
      <c r="P307" s="109"/>
      <c r="Q307" s="109"/>
      <c r="R307" s="1"/>
      <c r="S307" s="1"/>
      <c r="T307" s="7"/>
      <c r="U307" s="7"/>
      <c r="V307" s="109"/>
      <c r="W307" s="109"/>
      <c r="X307" s="1"/>
      <c r="Y307" s="1"/>
      <c r="Z307" s="7"/>
      <c r="AA307" s="7"/>
      <c r="AB307" s="109"/>
      <c r="AC307" s="109"/>
      <c r="AD307" s="1"/>
      <c r="AE307" s="1"/>
      <c r="AF307" s="7"/>
      <c r="AG307" s="7"/>
      <c r="AH307" s="109"/>
      <c r="AI307" s="109"/>
      <c r="AJ307" s="1"/>
      <c r="AK307" s="1"/>
      <c r="AL307" s="7"/>
      <c r="AM307" s="7"/>
      <c r="AN307" s="109"/>
      <c r="AO307" s="109"/>
      <c r="AP307" s="1"/>
      <c r="AQ307" s="1"/>
      <c r="AR307" s="7"/>
      <c r="AS307" s="7"/>
      <c r="AT307" s="109"/>
      <c r="AU307" s="109"/>
      <c r="AV307" s="1"/>
      <c r="AW307" s="1"/>
      <c r="AX307" s="7"/>
      <c r="AY307" s="7"/>
      <c r="AZ307" s="109"/>
      <c r="BA307" s="109"/>
      <c r="BB307" s="1"/>
      <c r="BC307" s="1"/>
      <c r="BD307" s="7"/>
      <c r="BE307" s="7"/>
      <c r="BF307" s="109"/>
      <c r="BG307" s="109"/>
    </row>
    <row r="308" spans="1:59" ht="14.25" customHeight="1">
      <c r="A308" s="1"/>
      <c r="B308" s="7"/>
      <c r="C308" s="7"/>
      <c r="D308" s="109"/>
      <c r="E308" s="109"/>
      <c r="F308" s="1"/>
      <c r="G308" s="1"/>
      <c r="H308" s="7"/>
      <c r="I308" s="7"/>
      <c r="J308" s="109"/>
      <c r="K308" s="109"/>
      <c r="L308" s="1"/>
      <c r="M308" s="1"/>
      <c r="N308" s="7"/>
      <c r="O308" s="7"/>
      <c r="P308" s="109"/>
      <c r="Q308" s="109"/>
      <c r="R308" s="1"/>
      <c r="S308" s="1"/>
      <c r="T308" s="7"/>
      <c r="U308" s="7"/>
      <c r="V308" s="109"/>
      <c r="W308" s="109"/>
      <c r="X308" s="1"/>
      <c r="Y308" s="1"/>
      <c r="Z308" s="7"/>
      <c r="AA308" s="7"/>
      <c r="AB308" s="109"/>
      <c r="AC308" s="109"/>
      <c r="AD308" s="1"/>
      <c r="AE308" s="1"/>
      <c r="AF308" s="7"/>
      <c r="AG308" s="7"/>
      <c r="AH308" s="109"/>
      <c r="AI308" s="109"/>
      <c r="AJ308" s="1"/>
      <c r="AK308" s="1"/>
      <c r="AL308" s="7"/>
      <c r="AM308" s="7"/>
      <c r="AN308" s="109"/>
      <c r="AO308" s="109"/>
      <c r="AP308" s="1"/>
      <c r="AQ308" s="1"/>
      <c r="AR308" s="7"/>
      <c r="AS308" s="7"/>
      <c r="AT308" s="109"/>
      <c r="AU308" s="109"/>
      <c r="AV308" s="1"/>
      <c r="AW308" s="1"/>
      <c r="AX308" s="7"/>
      <c r="AY308" s="7"/>
      <c r="AZ308" s="109"/>
      <c r="BA308" s="109"/>
      <c r="BB308" s="1"/>
      <c r="BC308" s="1"/>
      <c r="BD308" s="7"/>
      <c r="BE308" s="7"/>
      <c r="BF308" s="109"/>
      <c r="BG308" s="109"/>
    </row>
    <row r="309" spans="1:59" ht="14.25" customHeight="1">
      <c r="A309" s="1"/>
      <c r="B309" s="7"/>
      <c r="C309" s="7"/>
      <c r="D309" s="109"/>
      <c r="E309" s="109"/>
      <c r="F309" s="1"/>
      <c r="G309" s="1"/>
      <c r="H309" s="7"/>
      <c r="I309" s="7"/>
      <c r="J309" s="109"/>
      <c r="K309" s="109"/>
      <c r="L309" s="1"/>
      <c r="M309" s="1"/>
      <c r="N309" s="7"/>
      <c r="O309" s="7"/>
      <c r="P309" s="109"/>
      <c r="Q309" s="109"/>
      <c r="R309" s="1"/>
      <c r="S309" s="1"/>
      <c r="T309" s="7"/>
      <c r="U309" s="7"/>
      <c r="V309" s="109"/>
      <c r="W309" s="109"/>
      <c r="X309" s="1"/>
      <c r="Y309" s="1"/>
      <c r="Z309" s="7"/>
      <c r="AA309" s="7"/>
      <c r="AB309" s="109"/>
      <c r="AC309" s="109"/>
      <c r="AD309" s="1"/>
      <c r="AE309" s="1"/>
      <c r="AF309" s="7"/>
      <c r="AG309" s="7"/>
      <c r="AH309" s="109"/>
      <c r="AI309" s="109"/>
      <c r="AJ309" s="1"/>
      <c r="AK309" s="1"/>
      <c r="AL309" s="7"/>
      <c r="AM309" s="7"/>
      <c r="AN309" s="109"/>
      <c r="AO309" s="109"/>
      <c r="AP309" s="1"/>
      <c r="AQ309" s="1"/>
      <c r="AR309" s="7"/>
      <c r="AS309" s="7"/>
      <c r="AT309" s="109"/>
      <c r="AU309" s="109"/>
      <c r="AV309" s="1"/>
      <c r="AW309" s="1"/>
      <c r="AX309" s="7"/>
      <c r="AY309" s="7"/>
      <c r="AZ309" s="109"/>
      <c r="BA309" s="109"/>
      <c r="BB309" s="1"/>
      <c r="BC309" s="1"/>
      <c r="BD309" s="7"/>
      <c r="BE309" s="7"/>
      <c r="BF309" s="109"/>
      <c r="BG309" s="109"/>
    </row>
    <row r="310" spans="1:59" ht="14.25" customHeight="1">
      <c r="A310" s="1"/>
      <c r="B310" s="7"/>
      <c r="C310" s="7"/>
      <c r="D310" s="109"/>
      <c r="E310" s="109"/>
      <c r="F310" s="1"/>
      <c r="G310" s="1"/>
      <c r="H310" s="7"/>
      <c r="I310" s="7"/>
      <c r="J310" s="109"/>
      <c r="K310" s="109"/>
      <c r="L310" s="1"/>
      <c r="M310" s="1"/>
      <c r="N310" s="7"/>
      <c r="O310" s="7"/>
      <c r="P310" s="109"/>
      <c r="Q310" s="109"/>
      <c r="R310" s="1"/>
      <c r="S310" s="1"/>
      <c r="T310" s="7"/>
      <c r="U310" s="7"/>
      <c r="V310" s="109"/>
      <c r="W310" s="109"/>
      <c r="X310" s="1"/>
      <c r="Y310" s="1"/>
      <c r="Z310" s="7"/>
      <c r="AA310" s="7"/>
      <c r="AB310" s="109"/>
      <c r="AC310" s="109"/>
      <c r="AD310" s="1"/>
      <c r="AE310" s="1"/>
      <c r="AF310" s="7"/>
      <c r="AG310" s="7"/>
      <c r="AH310" s="109"/>
      <c r="AI310" s="109"/>
      <c r="AJ310" s="1"/>
      <c r="AK310" s="1"/>
      <c r="AL310" s="7"/>
      <c r="AM310" s="7"/>
      <c r="AN310" s="109"/>
      <c r="AO310" s="109"/>
      <c r="AP310" s="1"/>
      <c r="AQ310" s="1"/>
      <c r="AR310" s="7"/>
      <c r="AS310" s="7"/>
      <c r="AT310" s="109"/>
      <c r="AU310" s="109"/>
      <c r="AV310" s="1"/>
      <c r="AW310" s="1"/>
      <c r="AX310" s="7"/>
      <c r="AY310" s="7"/>
      <c r="AZ310" s="109"/>
      <c r="BA310" s="109"/>
      <c r="BB310" s="1"/>
      <c r="BC310" s="1"/>
      <c r="BD310" s="7"/>
      <c r="BE310" s="7"/>
      <c r="BF310" s="109"/>
      <c r="BG310" s="109"/>
    </row>
    <row r="311" spans="1:59" ht="14.25" customHeight="1">
      <c r="A311" s="1"/>
      <c r="B311" s="7"/>
      <c r="C311" s="7"/>
      <c r="D311" s="109"/>
      <c r="E311" s="109"/>
      <c r="F311" s="1"/>
      <c r="G311" s="1"/>
      <c r="H311" s="7"/>
      <c r="I311" s="7"/>
      <c r="J311" s="109"/>
      <c r="K311" s="109"/>
      <c r="L311" s="1"/>
      <c r="M311" s="1"/>
      <c r="N311" s="7"/>
      <c r="O311" s="7"/>
      <c r="P311" s="109"/>
      <c r="Q311" s="109"/>
      <c r="R311" s="1"/>
      <c r="S311" s="1"/>
      <c r="T311" s="7"/>
      <c r="U311" s="7"/>
      <c r="V311" s="109"/>
      <c r="W311" s="109"/>
      <c r="X311" s="1"/>
      <c r="Y311" s="1"/>
      <c r="Z311" s="7"/>
      <c r="AA311" s="7"/>
      <c r="AB311" s="109"/>
      <c r="AC311" s="109"/>
      <c r="AD311" s="1"/>
      <c r="AE311" s="1"/>
      <c r="AF311" s="7"/>
      <c r="AG311" s="7"/>
      <c r="AH311" s="109"/>
      <c r="AI311" s="109"/>
      <c r="AJ311" s="1"/>
      <c r="AK311" s="1"/>
      <c r="AL311" s="7"/>
      <c r="AM311" s="7"/>
      <c r="AN311" s="109"/>
      <c r="AO311" s="109"/>
      <c r="AP311" s="1"/>
      <c r="AQ311" s="1"/>
      <c r="AR311" s="7"/>
      <c r="AS311" s="7"/>
      <c r="AT311" s="109"/>
      <c r="AU311" s="109"/>
      <c r="AV311" s="1"/>
      <c r="AW311" s="1"/>
      <c r="AX311" s="7"/>
      <c r="AY311" s="7"/>
      <c r="AZ311" s="109"/>
      <c r="BA311" s="109"/>
      <c r="BB311" s="1"/>
      <c r="BC311" s="1"/>
      <c r="BD311" s="7"/>
      <c r="BE311" s="7"/>
      <c r="BF311" s="109"/>
      <c r="BG311" s="109"/>
    </row>
    <row r="312" spans="1:59" ht="14.25" customHeight="1">
      <c r="A312" s="1"/>
      <c r="B312" s="7"/>
      <c r="C312" s="7"/>
      <c r="D312" s="109"/>
      <c r="E312" s="109"/>
      <c r="F312" s="1"/>
      <c r="G312" s="1"/>
      <c r="H312" s="7"/>
      <c r="I312" s="7"/>
      <c r="J312" s="109"/>
      <c r="K312" s="109"/>
      <c r="L312" s="1"/>
      <c r="M312" s="1"/>
      <c r="N312" s="7"/>
      <c r="O312" s="7"/>
      <c r="P312" s="109"/>
      <c r="Q312" s="109"/>
      <c r="R312" s="1"/>
      <c r="S312" s="1"/>
      <c r="T312" s="7"/>
      <c r="U312" s="7"/>
      <c r="V312" s="109"/>
      <c r="W312" s="109"/>
      <c r="X312" s="1"/>
      <c r="Y312" s="1"/>
      <c r="Z312" s="7"/>
      <c r="AA312" s="7"/>
      <c r="AB312" s="109"/>
      <c r="AC312" s="109"/>
      <c r="AD312" s="1"/>
      <c r="AE312" s="1"/>
      <c r="AF312" s="7"/>
      <c r="AG312" s="7"/>
      <c r="AH312" s="109"/>
      <c r="AI312" s="109"/>
      <c r="AJ312" s="1"/>
      <c r="AK312" s="1"/>
      <c r="AL312" s="7"/>
      <c r="AM312" s="7"/>
      <c r="AN312" s="109"/>
      <c r="AO312" s="109"/>
      <c r="AP312" s="1"/>
      <c r="AQ312" s="1"/>
      <c r="AR312" s="7"/>
      <c r="AS312" s="7"/>
      <c r="AT312" s="109"/>
      <c r="AU312" s="109"/>
      <c r="AV312" s="1"/>
      <c r="AW312" s="1"/>
      <c r="AX312" s="7"/>
      <c r="AY312" s="7"/>
      <c r="AZ312" s="109"/>
      <c r="BA312" s="109"/>
      <c r="BB312" s="1"/>
      <c r="BC312" s="1"/>
      <c r="BD312" s="7"/>
      <c r="BE312" s="7"/>
      <c r="BF312" s="109"/>
      <c r="BG312" s="109"/>
    </row>
    <row r="313" spans="1:59" ht="14.25" customHeight="1">
      <c r="A313" s="1"/>
      <c r="B313" s="7"/>
      <c r="C313" s="7"/>
      <c r="D313" s="109"/>
      <c r="E313" s="109"/>
      <c r="F313" s="1"/>
      <c r="G313" s="1"/>
      <c r="H313" s="7"/>
      <c r="I313" s="7"/>
      <c r="J313" s="109"/>
      <c r="K313" s="109"/>
      <c r="L313" s="1"/>
      <c r="M313" s="1"/>
      <c r="N313" s="7"/>
      <c r="O313" s="7"/>
      <c r="P313" s="109"/>
      <c r="Q313" s="109"/>
      <c r="R313" s="1"/>
      <c r="S313" s="1"/>
      <c r="T313" s="7"/>
      <c r="U313" s="7"/>
      <c r="V313" s="109"/>
      <c r="W313" s="109"/>
      <c r="X313" s="1"/>
      <c r="Y313" s="1"/>
      <c r="Z313" s="7"/>
      <c r="AA313" s="7"/>
      <c r="AB313" s="109"/>
      <c r="AC313" s="109"/>
      <c r="AD313" s="1"/>
      <c r="AE313" s="1"/>
      <c r="AF313" s="7"/>
      <c r="AG313" s="7"/>
      <c r="AH313" s="109"/>
      <c r="AI313" s="109"/>
      <c r="AJ313" s="1"/>
      <c r="AK313" s="1"/>
      <c r="AL313" s="7"/>
      <c r="AM313" s="7"/>
      <c r="AN313" s="109"/>
      <c r="AO313" s="109"/>
      <c r="AP313" s="1"/>
      <c r="AQ313" s="1"/>
      <c r="AR313" s="7"/>
      <c r="AS313" s="7"/>
      <c r="AT313" s="109"/>
      <c r="AU313" s="109"/>
      <c r="AV313" s="1"/>
      <c r="AW313" s="1"/>
      <c r="AX313" s="7"/>
      <c r="AY313" s="7"/>
      <c r="AZ313" s="109"/>
      <c r="BA313" s="109"/>
      <c r="BB313" s="1"/>
      <c r="BC313" s="1"/>
      <c r="BD313" s="7"/>
      <c r="BE313" s="7"/>
      <c r="BF313" s="109"/>
      <c r="BG313" s="109"/>
    </row>
    <row r="314" spans="1:59" ht="14.25" customHeight="1">
      <c r="A314" s="1"/>
      <c r="B314" s="7"/>
      <c r="C314" s="7"/>
      <c r="D314" s="109"/>
      <c r="E314" s="109"/>
      <c r="F314" s="1"/>
      <c r="G314" s="1"/>
      <c r="H314" s="7"/>
      <c r="I314" s="7"/>
      <c r="J314" s="109"/>
      <c r="K314" s="109"/>
      <c r="L314" s="1"/>
      <c r="M314" s="1"/>
      <c r="N314" s="7"/>
      <c r="O314" s="7"/>
      <c r="P314" s="109"/>
      <c r="Q314" s="109"/>
      <c r="R314" s="1"/>
      <c r="S314" s="1"/>
      <c r="T314" s="7"/>
      <c r="U314" s="7"/>
      <c r="V314" s="109"/>
      <c r="W314" s="109"/>
      <c r="X314" s="1"/>
      <c r="Y314" s="1"/>
      <c r="Z314" s="7"/>
      <c r="AA314" s="7"/>
      <c r="AB314" s="109"/>
      <c r="AC314" s="109"/>
      <c r="AD314" s="1"/>
      <c r="AE314" s="1"/>
      <c r="AF314" s="7"/>
      <c r="AG314" s="7"/>
      <c r="AH314" s="109"/>
      <c r="AI314" s="109"/>
      <c r="AJ314" s="1"/>
      <c r="AK314" s="1"/>
      <c r="AL314" s="7"/>
      <c r="AM314" s="7"/>
      <c r="AN314" s="109"/>
      <c r="AO314" s="109"/>
      <c r="AP314" s="1"/>
      <c r="AQ314" s="1"/>
      <c r="AR314" s="7"/>
      <c r="AS314" s="7"/>
      <c r="AT314" s="109"/>
      <c r="AU314" s="109"/>
      <c r="AV314" s="1"/>
      <c r="AW314" s="1"/>
      <c r="AX314" s="7"/>
      <c r="AY314" s="7"/>
      <c r="AZ314" s="109"/>
      <c r="BA314" s="109"/>
      <c r="BB314" s="1"/>
      <c r="BC314" s="1"/>
      <c r="BD314" s="7"/>
      <c r="BE314" s="7"/>
      <c r="BF314" s="109"/>
      <c r="BG314" s="109"/>
    </row>
    <row r="315" spans="1:59" ht="14.25" customHeight="1">
      <c r="A315" s="1"/>
      <c r="B315" s="7"/>
      <c r="C315" s="7"/>
      <c r="D315" s="109"/>
      <c r="E315" s="109"/>
      <c r="F315" s="1"/>
      <c r="G315" s="1"/>
      <c r="H315" s="7"/>
      <c r="I315" s="7"/>
      <c r="J315" s="109"/>
      <c r="K315" s="109"/>
      <c r="L315" s="1"/>
      <c r="M315" s="1"/>
      <c r="N315" s="7"/>
      <c r="O315" s="7"/>
      <c r="P315" s="109"/>
      <c r="Q315" s="109"/>
      <c r="R315" s="1"/>
      <c r="S315" s="1"/>
      <c r="T315" s="7"/>
      <c r="U315" s="7"/>
      <c r="V315" s="109"/>
      <c r="W315" s="109"/>
      <c r="X315" s="1"/>
      <c r="Y315" s="1"/>
      <c r="Z315" s="7"/>
      <c r="AA315" s="7"/>
      <c r="AB315" s="109"/>
      <c r="AC315" s="109"/>
      <c r="AD315" s="1"/>
      <c r="AE315" s="1"/>
      <c r="AF315" s="7"/>
      <c r="AG315" s="7"/>
      <c r="AH315" s="109"/>
      <c r="AI315" s="109"/>
      <c r="AJ315" s="1"/>
      <c r="AK315" s="1"/>
      <c r="AL315" s="7"/>
      <c r="AM315" s="7"/>
      <c r="AN315" s="109"/>
      <c r="AO315" s="109"/>
      <c r="AP315" s="1"/>
      <c r="AQ315" s="1"/>
      <c r="AR315" s="7"/>
      <c r="AS315" s="7"/>
      <c r="AT315" s="109"/>
      <c r="AU315" s="109"/>
      <c r="AV315" s="1"/>
      <c r="AW315" s="1"/>
      <c r="AX315" s="7"/>
      <c r="AY315" s="7"/>
      <c r="AZ315" s="109"/>
      <c r="BA315" s="109"/>
      <c r="BB315" s="1"/>
      <c r="BC315" s="1"/>
      <c r="BD315" s="7"/>
      <c r="BE315" s="7"/>
      <c r="BF315" s="109"/>
      <c r="BG315" s="109"/>
    </row>
    <row r="316" spans="1:59" ht="14.25" customHeight="1">
      <c r="A316" s="1"/>
      <c r="B316" s="7"/>
      <c r="C316" s="7"/>
      <c r="D316" s="109"/>
      <c r="E316" s="109"/>
      <c r="F316" s="1"/>
      <c r="G316" s="1"/>
      <c r="H316" s="7"/>
      <c r="I316" s="7"/>
      <c r="J316" s="109"/>
      <c r="K316" s="109"/>
      <c r="L316" s="1"/>
      <c r="M316" s="1"/>
      <c r="N316" s="7"/>
      <c r="O316" s="7"/>
      <c r="P316" s="109"/>
      <c r="Q316" s="109"/>
      <c r="R316" s="1"/>
      <c r="S316" s="1"/>
      <c r="T316" s="7"/>
      <c r="U316" s="7"/>
      <c r="V316" s="109"/>
      <c r="W316" s="109"/>
      <c r="X316" s="1"/>
      <c r="Y316" s="1"/>
      <c r="Z316" s="7"/>
      <c r="AA316" s="7"/>
      <c r="AB316" s="109"/>
      <c r="AC316" s="109"/>
      <c r="AD316" s="1"/>
      <c r="AE316" s="1"/>
      <c r="AF316" s="7"/>
      <c r="AG316" s="7"/>
      <c r="AH316" s="109"/>
      <c r="AI316" s="109"/>
      <c r="AJ316" s="1"/>
      <c r="AK316" s="1"/>
      <c r="AL316" s="7"/>
      <c r="AM316" s="7"/>
      <c r="AN316" s="109"/>
      <c r="AO316" s="109"/>
      <c r="AP316" s="1"/>
      <c r="AQ316" s="1"/>
      <c r="AR316" s="7"/>
      <c r="AS316" s="7"/>
      <c r="AT316" s="109"/>
      <c r="AU316" s="109"/>
      <c r="AV316" s="1"/>
      <c r="AW316" s="1"/>
      <c r="AX316" s="7"/>
      <c r="AY316" s="7"/>
      <c r="AZ316" s="109"/>
      <c r="BA316" s="109"/>
      <c r="BB316" s="1"/>
      <c r="BC316" s="1"/>
      <c r="BD316" s="7"/>
      <c r="BE316" s="7"/>
      <c r="BF316" s="109"/>
      <c r="BG316" s="109"/>
    </row>
    <row r="317" spans="1:59" ht="14.25" customHeight="1">
      <c r="A317" s="1"/>
      <c r="B317" s="7"/>
      <c r="C317" s="7"/>
      <c r="D317" s="109"/>
      <c r="E317" s="109"/>
      <c r="F317" s="1"/>
      <c r="G317" s="1"/>
      <c r="H317" s="7"/>
      <c r="I317" s="7"/>
      <c r="J317" s="109"/>
      <c r="K317" s="109"/>
      <c r="L317" s="1"/>
      <c r="M317" s="1"/>
      <c r="N317" s="7"/>
      <c r="O317" s="7"/>
      <c r="P317" s="109"/>
      <c r="Q317" s="109"/>
      <c r="R317" s="1"/>
      <c r="S317" s="1"/>
      <c r="T317" s="7"/>
      <c r="U317" s="7"/>
      <c r="V317" s="109"/>
      <c r="W317" s="109"/>
      <c r="X317" s="1"/>
      <c r="Y317" s="1"/>
      <c r="Z317" s="7"/>
      <c r="AA317" s="7"/>
      <c r="AB317" s="109"/>
      <c r="AC317" s="109"/>
      <c r="AD317" s="1"/>
      <c r="AE317" s="1"/>
      <c r="AF317" s="7"/>
      <c r="AG317" s="7"/>
      <c r="AH317" s="109"/>
      <c r="AI317" s="109"/>
      <c r="AJ317" s="1"/>
      <c r="AK317" s="1"/>
      <c r="AL317" s="7"/>
      <c r="AM317" s="7"/>
      <c r="AN317" s="109"/>
      <c r="AO317" s="109"/>
      <c r="AP317" s="1"/>
      <c r="AQ317" s="1"/>
      <c r="AR317" s="7"/>
      <c r="AS317" s="7"/>
      <c r="AT317" s="109"/>
      <c r="AU317" s="109"/>
      <c r="AV317" s="1"/>
      <c r="AW317" s="1"/>
      <c r="AX317" s="7"/>
      <c r="AY317" s="7"/>
      <c r="AZ317" s="109"/>
      <c r="BA317" s="109"/>
      <c r="BB317" s="1"/>
      <c r="BC317" s="1"/>
      <c r="BD317" s="7"/>
      <c r="BE317" s="7"/>
      <c r="BF317" s="109"/>
      <c r="BG317" s="109"/>
    </row>
    <row r="318" spans="1:59" ht="14.25" customHeight="1">
      <c r="A318" s="1"/>
      <c r="B318" s="7"/>
      <c r="C318" s="7"/>
      <c r="D318" s="109"/>
      <c r="E318" s="109"/>
      <c r="F318" s="1"/>
      <c r="G318" s="1"/>
      <c r="H318" s="7"/>
      <c r="I318" s="7"/>
      <c r="J318" s="109"/>
      <c r="K318" s="109"/>
      <c r="L318" s="1"/>
      <c r="M318" s="1"/>
      <c r="N318" s="7"/>
      <c r="O318" s="7"/>
      <c r="P318" s="109"/>
      <c r="Q318" s="109"/>
      <c r="R318" s="1"/>
      <c r="S318" s="1"/>
      <c r="T318" s="7"/>
      <c r="U318" s="7"/>
      <c r="V318" s="109"/>
      <c r="W318" s="109"/>
      <c r="X318" s="1"/>
      <c r="Y318" s="1"/>
      <c r="Z318" s="7"/>
      <c r="AA318" s="7"/>
      <c r="AB318" s="109"/>
      <c r="AC318" s="109"/>
      <c r="AD318" s="1"/>
      <c r="AE318" s="1"/>
      <c r="AF318" s="7"/>
      <c r="AG318" s="7"/>
      <c r="AH318" s="109"/>
      <c r="AI318" s="109"/>
      <c r="AJ318" s="1"/>
      <c r="AK318" s="1"/>
      <c r="AL318" s="7"/>
      <c r="AM318" s="7"/>
      <c r="AN318" s="109"/>
      <c r="AO318" s="109"/>
      <c r="AP318" s="1"/>
      <c r="AQ318" s="1"/>
      <c r="AR318" s="7"/>
      <c r="AS318" s="7"/>
      <c r="AT318" s="109"/>
      <c r="AU318" s="109"/>
      <c r="AV318" s="1"/>
      <c r="AW318" s="1"/>
      <c r="AX318" s="7"/>
      <c r="AY318" s="7"/>
      <c r="AZ318" s="109"/>
      <c r="BA318" s="109"/>
      <c r="BB318" s="1"/>
      <c r="BC318" s="1"/>
      <c r="BD318" s="7"/>
      <c r="BE318" s="7"/>
      <c r="BF318" s="109"/>
      <c r="BG318" s="109"/>
    </row>
    <row r="319" spans="1:59" ht="14.25" customHeight="1">
      <c r="A319" s="1"/>
      <c r="B319" s="7"/>
      <c r="C319" s="7"/>
      <c r="D319" s="109"/>
      <c r="E319" s="109"/>
      <c r="F319" s="1"/>
      <c r="G319" s="1"/>
      <c r="H319" s="7"/>
      <c r="I319" s="7"/>
      <c r="J319" s="109"/>
      <c r="K319" s="109"/>
      <c r="L319" s="1"/>
      <c r="M319" s="1"/>
      <c r="N319" s="7"/>
      <c r="O319" s="7"/>
      <c r="P319" s="109"/>
      <c r="Q319" s="109"/>
      <c r="R319" s="1"/>
      <c r="S319" s="1"/>
      <c r="T319" s="7"/>
      <c r="U319" s="7"/>
      <c r="V319" s="109"/>
      <c r="W319" s="109"/>
      <c r="X319" s="1"/>
      <c r="Y319" s="1"/>
      <c r="Z319" s="7"/>
      <c r="AA319" s="7"/>
      <c r="AB319" s="109"/>
      <c r="AC319" s="109"/>
      <c r="AD319" s="1"/>
      <c r="AE319" s="1"/>
      <c r="AF319" s="7"/>
      <c r="AG319" s="7"/>
      <c r="AH319" s="109"/>
      <c r="AI319" s="109"/>
      <c r="AJ319" s="1"/>
      <c r="AK319" s="1"/>
      <c r="AL319" s="7"/>
      <c r="AM319" s="7"/>
      <c r="AN319" s="109"/>
      <c r="AO319" s="109"/>
      <c r="AP319" s="1"/>
      <c r="AQ319" s="1"/>
      <c r="AR319" s="7"/>
      <c r="AS319" s="7"/>
      <c r="AT319" s="109"/>
      <c r="AU319" s="109"/>
      <c r="AV319" s="1"/>
      <c r="AW319" s="1"/>
      <c r="AX319" s="7"/>
      <c r="AY319" s="7"/>
      <c r="AZ319" s="109"/>
      <c r="BA319" s="109"/>
      <c r="BB319" s="1"/>
      <c r="BC319" s="1"/>
      <c r="BD319" s="7"/>
      <c r="BE319" s="7"/>
      <c r="BF319" s="109"/>
      <c r="BG319" s="109"/>
    </row>
    <row r="320" spans="1:59" ht="14.25" customHeight="1">
      <c r="A320" s="1"/>
      <c r="B320" s="7"/>
      <c r="C320" s="7"/>
      <c r="D320" s="109"/>
      <c r="E320" s="109"/>
      <c r="F320" s="1"/>
      <c r="G320" s="1"/>
      <c r="H320" s="7"/>
      <c r="I320" s="7"/>
      <c r="J320" s="109"/>
      <c r="K320" s="109"/>
      <c r="L320" s="1"/>
      <c r="M320" s="1"/>
      <c r="N320" s="7"/>
      <c r="O320" s="7"/>
      <c r="P320" s="109"/>
      <c r="Q320" s="109"/>
      <c r="R320" s="1"/>
      <c r="S320" s="1"/>
      <c r="T320" s="7"/>
      <c r="U320" s="7"/>
      <c r="V320" s="109"/>
      <c r="W320" s="109"/>
      <c r="X320" s="1"/>
      <c r="Y320" s="1"/>
      <c r="Z320" s="7"/>
      <c r="AA320" s="7"/>
      <c r="AB320" s="109"/>
      <c r="AC320" s="109"/>
      <c r="AD320" s="1"/>
      <c r="AE320" s="1"/>
      <c r="AF320" s="7"/>
      <c r="AG320" s="7"/>
      <c r="AH320" s="109"/>
      <c r="AI320" s="109"/>
      <c r="AJ320" s="1"/>
      <c r="AK320" s="1"/>
      <c r="AL320" s="7"/>
      <c r="AM320" s="7"/>
      <c r="AN320" s="109"/>
      <c r="AO320" s="109"/>
      <c r="AP320" s="1"/>
      <c r="AQ320" s="1"/>
      <c r="AR320" s="7"/>
      <c r="AS320" s="7"/>
      <c r="AT320" s="109"/>
      <c r="AU320" s="109"/>
      <c r="AV320" s="1"/>
      <c r="AW320" s="1"/>
      <c r="AX320" s="7"/>
      <c r="AY320" s="7"/>
      <c r="AZ320" s="109"/>
      <c r="BA320" s="109"/>
      <c r="BB320" s="1"/>
      <c r="BC320" s="1"/>
      <c r="BD320" s="7"/>
      <c r="BE320" s="7"/>
      <c r="BF320" s="109"/>
      <c r="BG320" s="109"/>
    </row>
    <row r="321" spans="1:59" ht="14.25" customHeight="1">
      <c r="A321" s="1"/>
      <c r="B321" s="7"/>
      <c r="C321" s="7"/>
      <c r="D321" s="109"/>
      <c r="E321" s="109"/>
      <c r="F321" s="1"/>
      <c r="G321" s="1"/>
      <c r="H321" s="7"/>
      <c r="I321" s="7"/>
      <c r="J321" s="109"/>
      <c r="K321" s="109"/>
      <c r="L321" s="1"/>
      <c r="M321" s="1"/>
      <c r="N321" s="7"/>
      <c r="O321" s="7"/>
      <c r="P321" s="109"/>
      <c r="Q321" s="109"/>
      <c r="R321" s="1"/>
      <c r="S321" s="1"/>
      <c r="T321" s="7"/>
      <c r="U321" s="7"/>
      <c r="V321" s="109"/>
      <c r="W321" s="109"/>
      <c r="X321" s="1"/>
      <c r="Y321" s="1"/>
      <c r="Z321" s="7"/>
      <c r="AA321" s="7"/>
      <c r="AB321" s="109"/>
      <c r="AC321" s="109"/>
      <c r="AD321" s="1"/>
      <c r="AE321" s="1"/>
      <c r="AF321" s="7"/>
      <c r="AG321" s="7"/>
      <c r="AH321" s="109"/>
      <c r="AI321" s="109"/>
      <c r="AJ321" s="1"/>
      <c r="AK321" s="1"/>
      <c r="AL321" s="7"/>
      <c r="AM321" s="7"/>
      <c r="AN321" s="109"/>
      <c r="AO321" s="109"/>
      <c r="AP321" s="1"/>
      <c r="AQ321" s="1"/>
      <c r="AR321" s="7"/>
      <c r="AS321" s="7"/>
      <c r="AT321" s="109"/>
      <c r="AU321" s="109"/>
      <c r="AV321" s="1"/>
      <c r="AW321" s="1"/>
      <c r="AX321" s="7"/>
      <c r="AY321" s="7"/>
      <c r="AZ321" s="109"/>
      <c r="BA321" s="109"/>
      <c r="BB321" s="1"/>
      <c r="BC321" s="1"/>
      <c r="BD321" s="7"/>
      <c r="BE321" s="7"/>
      <c r="BF321" s="109"/>
      <c r="BG321" s="109"/>
    </row>
    <row r="322" spans="1:59" ht="14.25" customHeight="1">
      <c r="A322" s="1"/>
      <c r="B322" s="7"/>
      <c r="C322" s="7"/>
      <c r="D322" s="109"/>
      <c r="E322" s="109"/>
      <c r="F322" s="1"/>
      <c r="G322" s="1"/>
      <c r="H322" s="7"/>
      <c r="I322" s="7"/>
      <c r="J322" s="109"/>
      <c r="K322" s="109"/>
      <c r="L322" s="1"/>
      <c r="M322" s="1"/>
      <c r="N322" s="7"/>
      <c r="O322" s="7"/>
      <c r="P322" s="109"/>
      <c r="Q322" s="109"/>
      <c r="R322" s="1"/>
      <c r="S322" s="1"/>
      <c r="T322" s="7"/>
      <c r="U322" s="7"/>
      <c r="V322" s="109"/>
      <c r="W322" s="109"/>
      <c r="X322" s="1"/>
      <c r="Y322" s="1"/>
      <c r="Z322" s="7"/>
      <c r="AA322" s="7"/>
      <c r="AB322" s="109"/>
      <c r="AC322" s="109"/>
      <c r="AD322" s="1"/>
      <c r="AE322" s="1"/>
      <c r="AF322" s="7"/>
      <c r="AG322" s="7"/>
      <c r="AH322" s="109"/>
      <c r="AI322" s="109"/>
      <c r="AJ322" s="1"/>
      <c r="AK322" s="1"/>
      <c r="AL322" s="7"/>
      <c r="AM322" s="7"/>
      <c r="AN322" s="109"/>
      <c r="AO322" s="109"/>
      <c r="AP322" s="1"/>
      <c r="AQ322" s="1"/>
      <c r="AR322" s="7"/>
      <c r="AS322" s="7"/>
      <c r="AT322" s="109"/>
      <c r="AU322" s="109"/>
      <c r="AV322" s="1"/>
      <c r="AW322" s="1"/>
      <c r="AX322" s="7"/>
      <c r="AY322" s="7"/>
      <c r="AZ322" s="109"/>
      <c r="BA322" s="109"/>
      <c r="BB322" s="1"/>
      <c r="BC322" s="1"/>
      <c r="BD322" s="7"/>
      <c r="BE322" s="7"/>
      <c r="BF322" s="109"/>
      <c r="BG322" s="109"/>
    </row>
    <row r="323" spans="1:59" ht="14.25" customHeight="1">
      <c r="A323" s="1"/>
      <c r="B323" s="7"/>
      <c r="C323" s="7"/>
      <c r="D323" s="109"/>
      <c r="E323" s="109"/>
      <c r="F323" s="1"/>
      <c r="G323" s="1"/>
      <c r="H323" s="7"/>
      <c r="I323" s="7"/>
      <c r="J323" s="109"/>
      <c r="K323" s="109"/>
      <c r="L323" s="1"/>
      <c r="M323" s="1"/>
      <c r="N323" s="7"/>
      <c r="O323" s="7"/>
      <c r="P323" s="109"/>
      <c r="Q323" s="109"/>
      <c r="R323" s="1"/>
      <c r="S323" s="1"/>
      <c r="T323" s="7"/>
      <c r="U323" s="7"/>
      <c r="V323" s="109"/>
      <c r="W323" s="109"/>
      <c r="X323" s="1"/>
      <c r="Y323" s="1"/>
      <c r="Z323" s="7"/>
      <c r="AA323" s="7"/>
      <c r="AB323" s="109"/>
      <c r="AC323" s="109"/>
      <c r="AD323" s="1"/>
      <c r="AE323" s="1"/>
      <c r="AF323" s="7"/>
      <c r="AG323" s="7"/>
      <c r="AH323" s="109"/>
      <c r="AI323" s="109"/>
      <c r="AJ323" s="1"/>
      <c r="AK323" s="1"/>
      <c r="AL323" s="7"/>
      <c r="AM323" s="7"/>
      <c r="AN323" s="109"/>
      <c r="AO323" s="109"/>
      <c r="AP323" s="1"/>
      <c r="AQ323" s="1"/>
      <c r="AR323" s="7"/>
      <c r="AS323" s="7"/>
      <c r="AT323" s="109"/>
      <c r="AU323" s="109"/>
      <c r="AV323" s="1"/>
      <c r="AW323" s="1"/>
      <c r="AX323" s="7"/>
      <c r="AY323" s="7"/>
      <c r="AZ323" s="109"/>
      <c r="BA323" s="109"/>
      <c r="BB323" s="1"/>
      <c r="BC323" s="1"/>
      <c r="BD323" s="7"/>
      <c r="BE323" s="7"/>
      <c r="BF323" s="109"/>
      <c r="BG323" s="109"/>
    </row>
    <row r="324" spans="1:59" ht="14.25" customHeight="1">
      <c r="A324" s="1"/>
      <c r="B324" s="7"/>
      <c r="C324" s="7"/>
      <c r="D324" s="109"/>
      <c r="E324" s="109"/>
      <c r="F324" s="1"/>
      <c r="G324" s="1"/>
      <c r="H324" s="7"/>
      <c r="I324" s="7"/>
      <c r="J324" s="109"/>
      <c r="K324" s="109"/>
      <c r="L324" s="1"/>
      <c r="M324" s="1"/>
      <c r="N324" s="7"/>
      <c r="O324" s="7"/>
      <c r="P324" s="109"/>
      <c r="Q324" s="109"/>
      <c r="R324" s="1"/>
      <c r="S324" s="1"/>
      <c r="T324" s="7"/>
      <c r="U324" s="7"/>
      <c r="V324" s="109"/>
      <c r="W324" s="109"/>
      <c r="X324" s="1"/>
      <c r="Y324" s="1"/>
      <c r="Z324" s="7"/>
      <c r="AA324" s="7"/>
      <c r="AB324" s="109"/>
      <c r="AC324" s="109"/>
      <c r="AD324" s="1"/>
      <c r="AE324" s="1"/>
      <c r="AF324" s="7"/>
      <c r="AG324" s="7"/>
      <c r="AH324" s="109"/>
      <c r="AI324" s="109"/>
      <c r="AJ324" s="1"/>
      <c r="AK324" s="1"/>
      <c r="AL324" s="7"/>
      <c r="AM324" s="7"/>
      <c r="AN324" s="109"/>
      <c r="AO324" s="109"/>
      <c r="AP324" s="1"/>
      <c r="AQ324" s="1"/>
      <c r="AR324" s="7"/>
      <c r="AS324" s="7"/>
      <c r="AT324" s="109"/>
      <c r="AU324" s="109"/>
      <c r="AV324" s="1"/>
      <c r="AW324" s="1"/>
      <c r="AX324" s="7"/>
      <c r="AY324" s="7"/>
      <c r="AZ324" s="109"/>
      <c r="BA324" s="109"/>
      <c r="BB324" s="1"/>
      <c r="BC324" s="1"/>
      <c r="BD324" s="7"/>
      <c r="BE324" s="7"/>
      <c r="BF324" s="109"/>
      <c r="BG324" s="109"/>
    </row>
    <row r="325" spans="1:59" ht="14.25" customHeight="1">
      <c r="A325" s="1"/>
      <c r="B325" s="7"/>
      <c r="C325" s="7"/>
      <c r="D325" s="109"/>
      <c r="E325" s="109"/>
      <c r="F325" s="1"/>
      <c r="G325" s="1"/>
      <c r="H325" s="7"/>
      <c r="I325" s="7"/>
      <c r="J325" s="109"/>
      <c r="K325" s="109"/>
      <c r="L325" s="1"/>
      <c r="M325" s="1"/>
      <c r="N325" s="7"/>
      <c r="O325" s="7"/>
      <c r="P325" s="109"/>
      <c r="Q325" s="109"/>
      <c r="R325" s="1"/>
      <c r="S325" s="1"/>
      <c r="T325" s="7"/>
      <c r="U325" s="7"/>
      <c r="V325" s="109"/>
      <c r="W325" s="109"/>
      <c r="X325" s="1"/>
      <c r="Y325" s="1"/>
      <c r="Z325" s="7"/>
      <c r="AA325" s="7"/>
      <c r="AB325" s="109"/>
      <c r="AC325" s="109"/>
      <c r="AD325" s="1"/>
      <c r="AE325" s="1"/>
      <c r="AF325" s="7"/>
      <c r="AG325" s="7"/>
      <c r="AH325" s="109"/>
      <c r="AI325" s="109"/>
      <c r="AJ325" s="1"/>
      <c r="AK325" s="1"/>
      <c r="AL325" s="7"/>
      <c r="AM325" s="7"/>
      <c r="AN325" s="109"/>
      <c r="AO325" s="109"/>
      <c r="AP325" s="1"/>
      <c r="AQ325" s="1"/>
      <c r="AR325" s="7"/>
      <c r="AS325" s="7"/>
      <c r="AT325" s="109"/>
      <c r="AU325" s="109"/>
      <c r="AV325" s="1"/>
      <c r="AW325" s="1"/>
      <c r="AX325" s="7"/>
      <c r="AY325" s="7"/>
      <c r="AZ325" s="109"/>
      <c r="BA325" s="109"/>
      <c r="BB325" s="1"/>
      <c r="BC325" s="1"/>
      <c r="BD325" s="7"/>
      <c r="BE325" s="7"/>
      <c r="BF325" s="109"/>
      <c r="BG325" s="109"/>
    </row>
    <row r="326" spans="1:59" ht="14.25" customHeight="1">
      <c r="A326" s="1"/>
      <c r="B326" s="7"/>
      <c r="C326" s="7"/>
      <c r="D326" s="109"/>
      <c r="E326" s="109"/>
      <c r="F326" s="1"/>
      <c r="G326" s="1"/>
      <c r="H326" s="7"/>
      <c r="I326" s="7"/>
      <c r="J326" s="109"/>
      <c r="K326" s="109"/>
      <c r="L326" s="1"/>
      <c r="M326" s="1"/>
      <c r="N326" s="7"/>
      <c r="O326" s="7"/>
      <c r="P326" s="109"/>
      <c r="Q326" s="109"/>
      <c r="R326" s="1"/>
      <c r="S326" s="1"/>
      <c r="T326" s="7"/>
      <c r="U326" s="7"/>
      <c r="V326" s="109"/>
      <c r="W326" s="109"/>
      <c r="X326" s="1"/>
      <c r="Y326" s="1"/>
      <c r="Z326" s="7"/>
      <c r="AA326" s="7"/>
      <c r="AB326" s="109"/>
      <c r="AC326" s="109"/>
      <c r="AD326" s="1"/>
      <c r="AE326" s="1"/>
      <c r="AF326" s="7"/>
      <c r="AG326" s="7"/>
      <c r="AH326" s="109"/>
      <c r="AI326" s="109"/>
      <c r="AJ326" s="1"/>
      <c r="AK326" s="1"/>
      <c r="AL326" s="7"/>
      <c r="AM326" s="7"/>
      <c r="AN326" s="109"/>
      <c r="AO326" s="109"/>
      <c r="AP326" s="1"/>
      <c r="AQ326" s="1"/>
      <c r="AR326" s="7"/>
      <c r="AS326" s="7"/>
      <c r="AT326" s="109"/>
      <c r="AU326" s="109"/>
      <c r="AV326" s="1"/>
      <c r="AW326" s="1"/>
      <c r="AX326" s="7"/>
      <c r="AY326" s="7"/>
      <c r="AZ326" s="109"/>
      <c r="BA326" s="109"/>
      <c r="BB326" s="1"/>
      <c r="BC326" s="1"/>
      <c r="BD326" s="7"/>
      <c r="BE326" s="7"/>
      <c r="BF326" s="109"/>
      <c r="BG326" s="109"/>
    </row>
    <row r="327" spans="1:59" ht="14.25" customHeight="1">
      <c r="A327" s="1"/>
      <c r="B327" s="7"/>
      <c r="C327" s="7"/>
      <c r="D327" s="109"/>
      <c r="E327" s="109"/>
      <c r="F327" s="1"/>
      <c r="G327" s="1"/>
      <c r="H327" s="7"/>
      <c r="I327" s="7"/>
      <c r="J327" s="109"/>
      <c r="K327" s="109"/>
      <c r="L327" s="1"/>
      <c r="M327" s="1"/>
      <c r="N327" s="7"/>
      <c r="O327" s="7"/>
      <c r="P327" s="109"/>
      <c r="Q327" s="109"/>
      <c r="R327" s="1"/>
      <c r="S327" s="1"/>
      <c r="T327" s="7"/>
      <c r="U327" s="7"/>
      <c r="V327" s="109"/>
      <c r="W327" s="109"/>
      <c r="X327" s="1"/>
      <c r="Y327" s="1"/>
      <c r="Z327" s="7"/>
      <c r="AA327" s="7"/>
      <c r="AB327" s="109"/>
      <c r="AC327" s="109"/>
      <c r="AD327" s="1"/>
      <c r="AE327" s="1"/>
      <c r="AF327" s="7"/>
      <c r="AG327" s="7"/>
      <c r="AH327" s="109"/>
      <c r="AI327" s="109"/>
      <c r="AJ327" s="1"/>
      <c r="AK327" s="1"/>
      <c r="AL327" s="7"/>
      <c r="AM327" s="7"/>
      <c r="AN327" s="109"/>
      <c r="AO327" s="109"/>
      <c r="AP327" s="1"/>
      <c r="AQ327" s="1"/>
      <c r="AR327" s="7"/>
      <c r="AS327" s="7"/>
      <c r="AT327" s="109"/>
      <c r="AU327" s="109"/>
      <c r="AV327" s="1"/>
      <c r="AW327" s="1"/>
      <c r="AX327" s="7"/>
      <c r="AY327" s="7"/>
      <c r="AZ327" s="109"/>
      <c r="BA327" s="109"/>
      <c r="BB327" s="1"/>
      <c r="BC327" s="1"/>
      <c r="BD327" s="7"/>
      <c r="BE327" s="7"/>
      <c r="BF327" s="109"/>
      <c r="BG327" s="109"/>
    </row>
    <row r="328" spans="1:59" ht="14.25" customHeight="1">
      <c r="A328" s="1"/>
      <c r="B328" s="7"/>
      <c r="C328" s="7"/>
      <c r="D328" s="109"/>
      <c r="E328" s="109"/>
      <c r="F328" s="1"/>
      <c r="G328" s="1"/>
      <c r="H328" s="7"/>
      <c r="I328" s="7"/>
      <c r="J328" s="109"/>
      <c r="K328" s="109"/>
      <c r="L328" s="1"/>
      <c r="M328" s="1"/>
      <c r="N328" s="7"/>
      <c r="O328" s="7"/>
      <c r="P328" s="109"/>
      <c r="Q328" s="109"/>
      <c r="R328" s="1"/>
      <c r="S328" s="1"/>
      <c r="T328" s="7"/>
      <c r="U328" s="7"/>
      <c r="V328" s="109"/>
      <c r="W328" s="109"/>
      <c r="X328" s="1"/>
      <c r="Y328" s="1"/>
      <c r="Z328" s="7"/>
      <c r="AA328" s="7"/>
      <c r="AB328" s="109"/>
      <c r="AC328" s="109"/>
      <c r="AD328" s="1"/>
      <c r="AE328" s="1"/>
      <c r="AF328" s="7"/>
      <c r="AG328" s="7"/>
      <c r="AH328" s="109"/>
      <c r="AI328" s="109"/>
      <c r="AJ328" s="1"/>
      <c r="AK328" s="1"/>
      <c r="AL328" s="7"/>
      <c r="AM328" s="7"/>
      <c r="AN328" s="109"/>
      <c r="AO328" s="109"/>
      <c r="AP328" s="1"/>
      <c r="AQ328" s="1"/>
      <c r="AR328" s="7"/>
      <c r="AS328" s="7"/>
      <c r="AT328" s="109"/>
      <c r="AU328" s="109"/>
      <c r="AV328" s="1"/>
      <c r="AW328" s="1"/>
      <c r="AX328" s="7"/>
      <c r="AY328" s="7"/>
      <c r="AZ328" s="109"/>
      <c r="BA328" s="109"/>
      <c r="BB328" s="1"/>
      <c r="BC328" s="1"/>
      <c r="BD328" s="7"/>
      <c r="BE328" s="7"/>
      <c r="BF328" s="109"/>
      <c r="BG328" s="109"/>
    </row>
    <row r="329" spans="1:59" ht="14.25" customHeight="1">
      <c r="A329" s="1"/>
      <c r="B329" s="7"/>
      <c r="C329" s="7"/>
      <c r="D329" s="109"/>
      <c r="E329" s="109"/>
      <c r="F329" s="1"/>
      <c r="G329" s="1"/>
      <c r="H329" s="7"/>
      <c r="I329" s="7"/>
      <c r="J329" s="109"/>
      <c r="K329" s="109"/>
      <c r="L329" s="1"/>
      <c r="M329" s="1"/>
      <c r="N329" s="7"/>
      <c r="O329" s="7"/>
      <c r="P329" s="109"/>
      <c r="Q329" s="109"/>
      <c r="R329" s="1"/>
      <c r="S329" s="1"/>
      <c r="T329" s="7"/>
      <c r="U329" s="7"/>
      <c r="V329" s="109"/>
      <c r="W329" s="109"/>
      <c r="X329" s="1"/>
      <c r="Y329" s="1"/>
      <c r="Z329" s="7"/>
      <c r="AA329" s="7"/>
      <c r="AB329" s="109"/>
      <c r="AC329" s="109"/>
      <c r="AD329" s="1"/>
      <c r="AE329" s="1"/>
      <c r="AF329" s="7"/>
      <c r="AG329" s="7"/>
      <c r="AH329" s="109"/>
      <c r="AI329" s="109"/>
      <c r="AJ329" s="1"/>
      <c r="AK329" s="1"/>
      <c r="AL329" s="7"/>
      <c r="AM329" s="7"/>
      <c r="AN329" s="109"/>
      <c r="AO329" s="109"/>
      <c r="AP329" s="1"/>
      <c r="AQ329" s="1"/>
      <c r="AR329" s="7"/>
      <c r="AS329" s="7"/>
      <c r="AT329" s="109"/>
      <c r="AU329" s="109"/>
      <c r="AV329" s="1"/>
      <c r="AW329" s="1"/>
      <c r="AX329" s="7"/>
      <c r="AY329" s="7"/>
      <c r="AZ329" s="109"/>
      <c r="BA329" s="109"/>
      <c r="BB329" s="1"/>
      <c r="BC329" s="1"/>
      <c r="BD329" s="7"/>
      <c r="BE329" s="7"/>
      <c r="BF329" s="109"/>
      <c r="BG329" s="109"/>
    </row>
    <row r="330" spans="1:59" ht="14.25" customHeight="1">
      <c r="A330" s="1"/>
      <c r="B330" s="7"/>
      <c r="C330" s="7"/>
      <c r="D330" s="109"/>
      <c r="E330" s="109"/>
      <c r="F330" s="1"/>
      <c r="G330" s="1"/>
      <c r="H330" s="7"/>
      <c r="I330" s="7"/>
      <c r="J330" s="109"/>
      <c r="K330" s="109"/>
      <c r="L330" s="1"/>
      <c r="M330" s="1"/>
      <c r="N330" s="7"/>
      <c r="O330" s="7"/>
      <c r="P330" s="109"/>
      <c r="Q330" s="109"/>
      <c r="R330" s="1"/>
      <c r="S330" s="1"/>
      <c r="T330" s="7"/>
      <c r="U330" s="7"/>
      <c r="V330" s="109"/>
      <c r="W330" s="109"/>
      <c r="X330" s="1"/>
      <c r="Y330" s="1"/>
      <c r="Z330" s="7"/>
      <c r="AA330" s="7"/>
      <c r="AB330" s="109"/>
      <c r="AC330" s="109"/>
      <c r="AD330" s="1"/>
      <c r="AE330" s="1"/>
      <c r="AF330" s="7"/>
      <c r="AG330" s="7"/>
      <c r="AH330" s="109"/>
      <c r="AI330" s="109"/>
      <c r="AJ330" s="1"/>
      <c r="AK330" s="1"/>
      <c r="AL330" s="7"/>
      <c r="AM330" s="7"/>
      <c r="AN330" s="109"/>
      <c r="AO330" s="109"/>
      <c r="AP330" s="1"/>
      <c r="AQ330" s="1"/>
      <c r="AR330" s="7"/>
      <c r="AS330" s="7"/>
      <c r="AT330" s="109"/>
      <c r="AU330" s="109"/>
      <c r="AV330" s="1"/>
      <c r="AW330" s="1"/>
      <c r="AX330" s="7"/>
      <c r="AY330" s="7"/>
      <c r="AZ330" s="109"/>
      <c r="BA330" s="109"/>
      <c r="BB330" s="1"/>
      <c r="BC330" s="1"/>
      <c r="BD330" s="7"/>
      <c r="BE330" s="7"/>
      <c r="BF330" s="109"/>
      <c r="BG330" s="109"/>
    </row>
    <row r="331" spans="1:59" ht="14.25" customHeight="1">
      <c r="A331" s="1"/>
      <c r="B331" s="7"/>
      <c r="C331" s="7"/>
      <c r="D331" s="109"/>
      <c r="E331" s="109"/>
      <c r="F331" s="1"/>
      <c r="G331" s="1"/>
      <c r="H331" s="7"/>
      <c r="I331" s="7"/>
      <c r="J331" s="109"/>
      <c r="K331" s="109"/>
      <c r="L331" s="1"/>
      <c r="M331" s="1"/>
      <c r="N331" s="7"/>
      <c r="O331" s="7"/>
      <c r="P331" s="109"/>
      <c r="Q331" s="109"/>
      <c r="R331" s="1"/>
      <c r="S331" s="1"/>
      <c r="T331" s="7"/>
      <c r="U331" s="7"/>
      <c r="V331" s="109"/>
      <c r="W331" s="109"/>
      <c r="X331" s="1"/>
      <c r="Y331" s="1"/>
      <c r="Z331" s="7"/>
      <c r="AA331" s="7"/>
      <c r="AB331" s="109"/>
      <c r="AC331" s="109"/>
      <c r="AD331" s="1"/>
      <c r="AE331" s="1"/>
      <c r="AF331" s="7"/>
      <c r="AG331" s="7"/>
      <c r="AH331" s="109"/>
      <c r="AI331" s="109"/>
      <c r="AJ331" s="1"/>
      <c r="AK331" s="1"/>
      <c r="AL331" s="7"/>
      <c r="AM331" s="7"/>
      <c r="AN331" s="109"/>
      <c r="AO331" s="109"/>
      <c r="AP331" s="1"/>
      <c r="AQ331" s="1"/>
      <c r="AR331" s="7"/>
      <c r="AS331" s="7"/>
      <c r="AT331" s="109"/>
      <c r="AU331" s="109"/>
      <c r="AV331" s="1"/>
      <c r="AW331" s="1"/>
      <c r="AX331" s="7"/>
      <c r="AY331" s="7"/>
      <c r="AZ331" s="109"/>
      <c r="BA331" s="109"/>
      <c r="BB331" s="1"/>
      <c r="BC331" s="1"/>
      <c r="BD331" s="7"/>
      <c r="BE331" s="7"/>
      <c r="BF331" s="109"/>
      <c r="BG331" s="109"/>
    </row>
    <row r="332" spans="1:59" ht="14.25" customHeight="1">
      <c r="A332" s="1"/>
      <c r="B332" s="7"/>
      <c r="C332" s="7"/>
      <c r="D332" s="109"/>
      <c r="E332" s="109"/>
      <c r="F332" s="1"/>
      <c r="G332" s="1"/>
      <c r="H332" s="7"/>
      <c r="I332" s="7"/>
      <c r="J332" s="109"/>
      <c r="K332" s="109"/>
      <c r="L332" s="1"/>
      <c r="M332" s="1"/>
      <c r="N332" s="7"/>
      <c r="O332" s="7"/>
      <c r="P332" s="109"/>
      <c r="Q332" s="109"/>
      <c r="R332" s="1"/>
      <c r="S332" s="1"/>
      <c r="T332" s="7"/>
      <c r="U332" s="7"/>
      <c r="V332" s="109"/>
      <c r="W332" s="109"/>
      <c r="X332" s="1"/>
      <c r="Y332" s="1"/>
      <c r="Z332" s="7"/>
      <c r="AA332" s="7"/>
      <c r="AB332" s="109"/>
      <c r="AC332" s="109"/>
      <c r="AD332" s="1"/>
      <c r="AE332" s="1"/>
      <c r="AF332" s="7"/>
      <c r="AG332" s="7"/>
      <c r="AH332" s="109"/>
      <c r="AI332" s="109"/>
      <c r="AJ332" s="1"/>
      <c r="AK332" s="1"/>
      <c r="AL332" s="7"/>
      <c r="AM332" s="7"/>
      <c r="AN332" s="109"/>
      <c r="AO332" s="109"/>
      <c r="AP332" s="1"/>
      <c r="AQ332" s="1"/>
      <c r="AR332" s="7"/>
      <c r="AS332" s="7"/>
      <c r="AT332" s="109"/>
      <c r="AU332" s="109"/>
      <c r="AV332" s="1"/>
      <c r="AW332" s="1"/>
      <c r="AX332" s="7"/>
      <c r="AY332" s="7"/>
      <c r="AZ332" s="109"/>
      <c r="BA332" s="109"/>
      <c r="BB332" s="1"/>
      <c r="BC332" s="1"/>
      <c r="BD332" s="7"/>
      <c r="BE332" s="7"/>
      <c r="BF332" s="109"/>
      <c r="BG332" s="109"/>
    </row>
    <row r="333" spans="1:59" ht="14.25" customHeight="1">
      <c r="A333" s="1"/>
      <c r="B333" s="7"/>
      <c r="C333" s="7"/>
      <c r="D333" s="109"/>
      <c r="E333" s="109"/>
      <c r="F333" s="1"/>
      <c r="G333" s="1"/>
      <c r="H333" s="7"/>
      <c r="I333" s="7"/>
      <c r="J333" s="109"/>
      <c r="K333" s="109"/>
      <c r="L333" s="1"/>
      <c r="M333" s="1"/>
      <c r="N333" s="7"/>
      <c r="O333" s="7"/>
      <c r="P333" s="109"/>
      <c r="Q333" s="109"/>
      <c r="R333" s="1"/>
      <c r="S333" s="1"/>
      <c r="T333" s="7"/>
      <c r="U333" s="7"/>
      <c r="V333" s="109"/>
      <c r="W333" s="109"/>
      <c r="X333" s="1"/>
      <c r="Y333" s="1"/>
      <c r="Z333" s="7"/>
      <c r="AA333" s="7"/>
      <c r="AB333" s="109"/>
      <c r="AC333" s="109"/>
      <c r="AD333" s="1"/>
      <c r="AE333" s="1"/>
      <c r="AF333" s="7"/>
      <c r="AG333" s="7"/>
      <c r="AH333" s="109"/>
      <c r="AI333" s="109"/>
      <c r="AJ333" s="1"/>
      <c r="AK333" s="1"/>
      <c r="AL333" s="7"/>
      <c r="AM333" s="7"/>
      <c r="AN333" s="109"/>
      <c r="AO333" s="109"/>
      <c r="AP333" s="1"/>
      <c r="AQ333" s="1"/>
      <c r="AR333" s="7"/>
      <c r="AS333" s="7"/>
      <c r="AT333" s="109"/>
      <c r="AU333" s="109"/>
      <c r="AV333" s="1"/>
      <c r="AW333" s="1"/>
      <c r="AX333" s="7"/>
      <c r="AY333" s="7"/>
      <c r="AZ333" s="109"/>
      <c r="BA333" s="109"/>
      <c r="BB333" s="1"/>
      <c r="BC333" s="1"/>
      <c r="BD333" s="7"/>
      <c r="BE333" s="7"/>
      <c r="BF333" s="109"/>
      <c r="BG333" s="109"/>
    </row>
    <row r="334" spans="1:59" ht="14.25" customHeight="1">
      <c r="A334" s="1"/>
      <c r="B334" s="7"/>
      <c r="C334" s="7"/>
      <c r="D334" s="109"/>
      <c r="E334" s="109"/>
      <c r="F334" s="1"/>
      <c r="G334" s="1"/>
      <c r="H334" s="7"/>
      <c r="I334" s="7"/>
      <c r="J334" s="109"/>
      <c r="K334" s="109"/>
      <c r="L334" s="1"/>
      <c r="M334" s="1"/>
      <c r="N334" s="7"/>
      <c r="O334" s="7"/>
      <c r="P334" s="109"/>
      <c r="Q334" s="109"/>
      <c r="R334" s="1"/>
      <c r="S334" s="1"/>
      <c r="T334" s="7"/>
      <c r="U334" s="7"/>
      <c r="V334" s="109"/>
      <c r="W334" s="109"/>
      <c r="X334" s="1"/>
      <c r="Y334" s="1"/>
      <c r="Z334" s="7"/>
      <c r="AA334" s="7"/>
      <c r="AB334" s="109"/>
      <c r="AC334" s="109"/>
      <c r="AD334" s="1"/>
      <c r="AE334" s="1"/>
      <c r="AF334" s="7"/>
      <c r="AG334" s="7"/>
      <c r="AH334" s="109"/>
      <c r="AI334" s="109"/>
      <c r="AJ334" s="1"/>
      <c r="AK334" s="1"/>
      <c r="AL334" s="7"/>
      <c r="AM334" s="7"/>
      <c r="AN334" s="109"/>
      <c r="AO334" s="109"/>
      <c r="AP334" s="1"/>
      <c r="AQ334" s="1"/>
      <c r="AR334" s="7"/>
      <c r="AS334" s="7"/>
      <c r="AT334" s="109"/>
      <c r="AU334" s="109"/>
      <c r="AV334" s="1"/>
      <c r="AW334" s="1"/>
      <c r="AX334" s="7"/>
      <c r="AY334" s="7"/>
      <c r="AZ334" s="109"/>
      <c r="BA334" s="109"/>
      <c r="BB334" s="1"/>
      <c r="BC334" s="1"/>
      <c r="BD334" s="7"/>
      <c r="BE334" s="7"/>
      <c r="BF334" s="109"/>
      <c r="BG334" s="109"/>
    </row>
    <row r="335" spans="1:59" ht="14.25" customHeight="1">
      <c r="A335" s="1"/>
      <c r="B335" s="7"/>
      <c r="C335" s="7"/>
      <c r="D335" s="109"/>
      <c r="E335" s="109"/>
      <c r="F335" s="1"/>
      <c r="G335" s="1"/>
      <c r="H335" s="7"/>
      <c r="I335" s="7"/>
      <c r="J335" s="109"/>
      <c r="K335" s="109"/>
      <c r="L335" s="1"/>
      <c r="M335" s="1"/>
      <c r="N335" s="7"/>
      <c r="O335" s="7"/>
      <c r="P335" s="109"/>
      <c r="Q335" s="109"/>
      <c r="R335" s="1"/>
      <c r="S335" s="1"/>
      <c r="T335" s="7"/>
      <c r="U335" s="7"/>
      <c r="V335" s="109"/>
      <c r="W335" s="109"/>
      <c r="X335" s="1"/>
      <c r="Y335" s="1"/>
      <c r="Z335" s="7"/>
      <c r="AA335" s="7"/>
      <c r="AB335" s="109"/>
      <c r="AC335" s="109"/>
      <c r="AD335" s="1"/>
      <c r="AE335" s="1"/>
      <c r="AF335" s="7"/>
      <c r="AG335" s="7"/>
      <c r="AH335" s="109"/>
      <c r="AI335" s="109"/>
      <c r="AJ335" s="1"/>
      <c r="AK335" s="1"/>
      <c r="AL335" s="7"/>
      <c r="AM335" s="7"/>
      <c r="AN335" s="109"/>
      <c r="AO335" s="109"/>
      <c r="AP335" s="1"/>
      <c r="AQ335" s="1"/>
      <c r="AR335" s="7"/>
      <c r="AS335" s="7"/>
      <c r="AT335" s="109"/>
      <c r="AU335" s="109"/>
      <c r="AV335" s="1"/>
      <c r="AW335" s="1"/>
      <c r="AX335" s="7"/>
      <c r="AY335" s="7"/>
      <c r="AZ335" s="109"/>
      <c r="BA335" s="109"/>
      <c r="BB335" s="1"/>
      <c r="BC335" s="1"/>
      <c r="BD335" s="7"/>
      <c r="BE335" s="7"/>
      <c r="BF335" s="109"/>
      <c r="BG335" s="109"/>
    </row>
    <row r="336" spans="1:59" ht="14.25" customHeight="1">
      <c r="A336" s="1"/>
      <c r="B336" s="7"/>
      <c r="C336" s="7"/>
      <c r="D336" s="109"/>
      <c r="E336" s="109"/>
      <c r="F336" s="1"/>
      <c r="G336" s="1"/>
      <c r="H336" s="7"/>
      <c r="I336" s="7"/>
      <c r="J336" s="109"/>
      <c r="K336" s="109"/>
      <c r="L336" s="1"/>
      <c r="M336" s="1"/>
      <c r="N336" s="7"/>
      <c r="O336" s="7"/>
      <c r="P336" s="109"/>
      <c r="Q336" s="109"/>
      <c r="R336" s="1"/>
      <c r="S336" s="1"/>
      <c r="T336" s="7"/>
      <c r="U336" s="7"/>
      <c r="V336" s="109"/>
      <c r="W336" s="109"/>
      <c r="X336" s="1"/>
      <c r="Y336" s="1"/>
      <c r="Z336" s="7"/>
      <c r="AA336" s="7"/>
      <c r="AB336" s="109"/>
      <c r="AC336" s="109"/>
      <c r="AD336" s="1"/>
      <c r="AE336" s="1"/>
      <c r="AF336" s="7"/>
      <c r="AG336" s="7"/>
      <c r="AH336" s="109"/>
      <c r="AI336" s="109"/>
      <c r="AJ336" s="1"/>
      <c r="AK336" s="1"/>
      <c r="AL336" s="7"/>
      <c r="AM336" s="7"/>
      <c r="AN336" s="109"/>
      <c r="AO336" s="109"/>
      <c r="AP336" s="1"/>
      <c r="AQ336" s="1"/>
      <c r="AR336" s="7"/>
      <c r="AS336" s="7"/>
      <c r="AT336" s="109"/>
      <c r="AU336" s="109"/>
      <c r="AV336" s="1"/>
      <c r="AW336" s="1"/>
      <c r="AX336" s="7"/>
      <c r="AY336" s="7"/>
      <c r="AZ336" s="109"/>
      <c r="BA336" s="109"/>
      <c r="BB336" s="1"/>
      <c r="BC336" s="1"/>
      <c r="BD336" s="7"/>
      <c r="BE336" s="7"/>
      <c r="BF336" s="109"/>
      <c r="BG336" s="109"/>
    </row>
    <row r="337" spans="1:59" ht="14.25" customHeight="1">
      <c r="A337" s="1"/>
      <c r="B337" s="7"/>
      <c r="C337" s="7"/>
      <c r="D337" s="109"/>
      <c r="E337" s="109"/>
      <c r="F337" s="1"/>
      <c r="G337" s="1"/>
      <c r="H337" s="7"/>
      <c r="I337" s="7"/>
      <c r="J337" s="109"/>
      <c r="K337" s="109"/>
      <c r="L337" s="1"/>
      <c r="M337" s="1"/>
      <c r="N337" s="7"/>
      <c r="O337" s="7"/>
      <c r="P337" s="109"/>
      <c r="Q337" s="109"/>
      <c r="R337" s="1"/>
      <c r="S337" s="1"/>
      <c r="T337" s="7"/>
      <c r="U337" s="7"/>
      <c r="V337" s="109"/>
      <c r="W337" s="109"/>
      <c r="X337" s="1"/>
      <c r="Y337" s="1"/>
      <c r="Z337" s="7"/>
      <c r="AA337" s="7"/>
      <c r="AB337" s="109"/>
      <c r="AC337" s="109"/>
      <c r="AD337" s="1"/>
      <c r="AE337" s="1"/>
      <c r="AF337" s="7"/>
      <c r="AG337" s="7"/>
      <c r="AH337" s="109"/>
      <c r="AI337" s="109"/>
      <c r="AJ337" s="1"/>
      <c r="AK337" s="1"/>
      <c r="AL337" s="7"/>
      <c r="AM337" s="7"/>
      <c r="AN337" s="109"/>
      <c r="AO337" s="109"/>
      <c r="AP337" s="1"/>
      <c r="AQ337" s="1"/>
      <c r="AR337" s="7"/>
      <c r="AS337" s="7"/>
      <c r="AT337" s="109"/>
      <c r="AU337" s="109"/>
      <c r="AV337" s="1"/>
      <c r="AW337" s="1"/>
      <c r="AX337" s="7"/>
      <c r="AY337" s="7"/>
      <c r="AZ337" s="109"/>
      <c r="BA337" s="109"/>
      <c r="BB337" s="1"/>
      <c r="BC337" s="1"/>
      <c r="BD337" s="7"/>
      <c r="BE337" s="7"/>
      <c r="BF337" s="109"/>
      <c r="BG337" s="109"/>
    </row>
    <row r="338" spans="1:59" ht="14.25" customHeight="1">
      <c r="A338" s="1"/>
      <c r="B338" s="7"/>
      <c r="C338" s="7"/>
      <c r="D338" s="109"/>
      <c r="E338" s="109"/>
      <c r="F338" s="1"/>
      <c r="G338" s="1"/>
      <c r="H338" s="7"/>
      <c r="I338" s="7"/>
      <c r="J338" s="109"/>
      <c r="K338" s="109"/>
      <c r="L338" s="1"/>
      <c r="M338" s="1"/>
      <c r="N338" s="7"/>
      <c r="O338" s="7"/>
      <c r="P338" s="109"/>
      <c r="Q338" s="109"/>
      <c r="R338" s="1"/>
      <c r="S338" s="1"/>
      <c r="T338" s="7"/>
      <c r="U338" s="7"/>
      <c r="V338" s="109"/>
      <c r="W338" s="109"/>
      <c r="X338" s="1"/>
      <c r="Y338" s="1"/>
      <c r="Z338" s="7"/>
      <c r="AA338" s="7"/>
      <c r="AB338" s="109"/>
      <c r="AC338" s="109"/>
      <c r="AD338" s="1"/>
      <c r="AE338" s="1"/>
      <c r="AF338" s="7"/>
      <c r="AG338" s="7"/>
      <c r="AH338" s="109"/>
      <c r="AI338" s="109"/>
      <c r="AJ338" s="1"/>
      <c r="AK338" s="1"/>
      <c r="AL338" s="7"/>
      <c r="AM338" s="7"/>
      <c r="AN338" s="109"/>
      <c r="AO338" s="109"/>
      <c r="AP338" s="1"/>
      <c r="AQ338" s="1"/>
      <c r="AR338" s="7"/>
      <c r="AS338" s="7"/>
      <c r="AT338" s="109"/>
      <c r="AU338" s="109"/>
      <c r="AV338" s="1"/>
      <c r="AW338" s="1"/>
      <c r="AX338" s="7"/>
      <c r="AY338" s="7"/>
      <c r="AZ338" s="109"/>
      <c r="BA338" s="109"/>
      <c r="BB338" s="1"/>
      <c r="BC338" s="1"/>
      <c r="BD338" s="7"/>
      <c r="BE338" s="7"/>
      <c r="BF338" s="109"/>
      <c r="BG338" s="109"/>
    </row>
    <row r="339" spans="1:59" ht="14.25" customHeight="1">
      <c r="A339" s="1"/>
      <c r="B339" s="7"/>
      <c r="C339" s="7"/>
      <c r="D339" s="109"/>
      <c r="E339" s="109"/>
      <c r="F339" s="1"/>
      <c r="G339" s="1"/>
      <c r="H339" s="7"/>
      <c r="I339" s="7"/>
      <c r="J339" s="109"/>
      <c r="K339" s="109"/>
      <c r="L339" s="1"/>
      <c r="M339" s="1"/>
      <c r="N339" s="7"/>
      <c r="O339" s="7"/>
      <c r="P339" s="109"/>
      <c r="Q339" s="109"/>
      <c r="R339" s="1"/>
      <c r="S339" s="1"/>
      <c r="T339" s="7"/>
      <c r="U339" s="7"/>
      <c r="V339" s="109"/>
      <c r="W339" s="109"/>
      <c r="X339" s="1"/>
      <c r="Y339" s="1"/>
      <c r="Z339" s="7"/>
      <c r="AA339" s="7"/>
      <c r="AB339" s="109"/>
      <c r="AC339" s="109"/>
      <c r="AD339" s="1"/>
      <c r="AE339" s="1"/>
      <c r="AF339" s="7"/>
      <c r="AG339" s="7"/>
      <c r="AH339" s="109"/>
      <c r="AI339" s="109"/>
      <c r="AJ339" s="1"/>
      <c r="AK339" s="1"/>
      <c r="AL339" s="7"/>
      <c r="AM339" s="7"/>
      <c r="AN339" s="109"/>
      <c r="AO339" s="109"/>
      <c r="AP339" s="1"/>
      <c r="AQ339" s="1"/>
      <c r="AR339" s="7"/>
      <c r="AS339" s="7"/>
      <c r="AT339" s="109"/>
      <c r="AU339" s="109"/>
      <c r="AV339" s="1"/>
      <c r="AW339" s="1"/>
      <c r="AX339" s="7"/>
      <c r="AY339" s="7"/>
      <c r="AZ339" s="109"/>
      <c r="BA339" s="109"/>
      <c r="BB339" s="1"/>
      <c r="BC339" s="1"/>
      <c r="BD339" s="7"/>
      <c r="BE339" s="7"/>
      <c r="BF339" s="109"/>
      <c r="BG339" s="109"/>
    </row>
    <row r="340" spans="1:59" ht="14.25" customHeight="1">
      <c r="A340" s="1"/>
      <c r="B340" s="7"/>
      <c r="C340" s="7"/>
      <c r="D340" s="109"/>
      <c r="E340" s="109"/>
      <c r="F340" s="1"/>
      <c r="G340" s="1"/>
      <c r="H340" s="7"/>
      <c r="I340" s="7"/>
      <c r="J340" s="109"/>
      <c r="K340" s="109"/>
      <c r="L340" s="1"/>
      <c r="M340" s="1"/>
      <c r="N340" s="7"/>
      <c r="O340" s="7"/>
      <c r="P340" s="109"/>
      <c r="Q340" s="109"/>
      <c r="R340" s="1"/>
      <c r="S340" s="1"/>
      <c r="T340" s="7"/>
      <c r="U340" s="7"/>
      <c r="V340" s="109"/>
      <c r="W340" s="109"/>
      <c r="X340" s="1"/>
      <c r="Y340" s="1"/>
      <c r="Z340" s="7"/>
      <c r="AA340" s="7"/>
      <c r="AB340" s="109"/>
      <c r="AC340" s="109"/>
      <c r="AD340" s="1"/>
      <c r="AE340" s="1"/>
      <c r="AF340" s="7"/>
      <c r="AG340" s="7"/>
      <c r="AH340" s="109"/>
      <c r="AI340" s="109"/>
      <c r="AJ340" s="1"/>
      <c r="AK340" s="1"/>
      <c r="AL340" s="7"/>
      <c r="AM340" s="7"/>
      <c r="AN340" s="109"/>
      <c r="AO340" s="109"/>
      <c r="AP340" s="1"/>
      <c r="AQ340" s="1"/>
      <c r="AR340" s="7"/>
      <c r="AS340" s="7"/>
      <c r="AT340" s="109"/>
      <c r="AU340" s="109"/>
      <c r="AV340" s="1"/>
      <c r="AW340" s="1"/>
      <c r="AX340" s="7"/>
      <c r="AY340" s="7"/>
      <c r="AZ340" s="109"/>
      <c r="BA340" s="109"/>
      <c r="BB340" s="1"/>
      <c r="BC340" s="1"/>
      <c r="BD340" s="7"/>
      <c r="BE340" s="7"/>
      <c r="BF340" s="109"/>
      <c r="BG340" s="109"/>
    </row>
    <row r="341" spans="1:59" ht="14.25" customHeight="1">
      <c r="A341" s="1"/>
      <c r="B341" s="7"/>
      <c r="C341" s="7"/>
      <c r="D341" s="109"/>
      <c r="E341" s="109"/>
      <c r="F341" s="1"/>
      <c r="G341" s="1"/>
      <c r="H341" s="7"/>
      <c r="I341" s="7"/>
      <c r="J341" s="109"/>
      <c r="K341" s="109"/>
      <c r="L341" s="1"/>
      <c r="M341" s="1"/>
      <c r="N341" s="7"/>
      <c r="O341" s="7"/>
      <c r="P341" s="109"/>
      <c r="Q341" s="109"/>
      <c r="R341" s="1"/>
      <c r="S341" s="1"/>
      <c r="T341" s="7"/>
      <c r="U341" s="7"/>
      <c r="V341" s="109"/>
      <c r="W341" s="109"/>
      <c r="X341" s="1"/>
      <c r="Y341" s="1"/>
      <c r="Z341" s="7"/>
      <c r="AA341" s="7"/>
      <c r="AB341" s="109"/>
      <c r="AC341" s="109"/>
      <c r="AD341" s="1"/>
      <c r="AE341" s="1"/>
      <c r="AF341" s="7"/>
      <c r="AG341" s="7"/>
      <c r="AH341" s="109"/>
      <c r="AI341" s="109"/>
      <c r="AJ341" s="1"/>
      <c r="AK341" s="1"/>
      <c r="AL341" s="7"/>
      <c r="AM341" s="7"/>
      <c r="AN341" s="109"/>
      <c r="AO341" s="109"/>
      <c r="AP341" s="1"/>
      <c r="AQ341" s="1"/>
      <c r="AR341" s="7"/>
      <c r="AS341" s="7"/>
      <c r="AT341" s="109"/>
      <c r="AU341" s="109"/>
      <c r="AV341" s="1"/>
      <c r="AW341" s="1"/>
      <c r="AX341" s="7"/>
      <c r="AY341" s="7"/>
      <c r="AZ341" s="109"/>
      <c r="BA341" s="109"/>
      <c r="BB341" s="1"/>
      <c r="BC341" s="1"/>
      <c r="BD341" s="7"/>
      <c r="BE341" s="7"/>
      <c r="BF341" s="109"/>
      <c r="BG341" s="109"/>
    </row>
    <row r="342" spans="1:59" ht="14.25" customHeight="1">
      <c r="A342" s="1"/>
      <c r="B342" s="7"/>
      <c r="C342" s="7"/>
      <c r="D342" s="109"/>
      <c r="E342" s="109"/>
      <c r="F342" s="1"/>
      <c r="G342" s="1"/>
      <c r="H342" s="7"/>
      <c r="I342" s="7"/>
      <c r="J342" s="109"/>
      <c r="K342" s="109"/>
      <c r="L342" s="1"/>
      <c r="M342" s="1"/>
      <c r="N342" s="7"/>
      <c r="O342" s="7"/>
      <c r="P342" s="109"/>
      <c r="Q342" s="109"/>
      <c r="R342" s="1"/>
      <c r="S342" s="1"/>
      <c r="T342" s="7"/>
      <c r="U342" s="7"/>
      <c r="V342" s="109"/>
      <c r="W342" s="109"/>
      <c r="X342" s="1"/>
      <c r="Y342" s="1"/>
      <c r="Z342" s="7"/>
      <c r="AA342" s="7"/>
      <c r="AB342" s="109"/>
      <c r="AC342" s="109"/>
      <c r="AD342" s="1"/>
      <c r="AE342" s="1"/>
      <c r="AF342" s="7"/>
      <c r="AG342" s="7"/>
      <c r="AH342" s="109"/>
      <c r="AI342" s="109"/>
      <c r="AJ342" s="1"/>
      <c r="AK342" s="1"/>
      <c r="AL342" s="7"/>
      <c r="AM342" s="7"/>
      <c r="AN342" s="109"/>
      <c r="AO342" s="109"/>
      <c r="AP342" s="1"/>
      <c r="AQ342" s="1"/>
      <c r="AR342" s="7"/>
      <c r="AS342" s="7"/>
      <c r="AT342" s="109"/>
      <c r="AU342" s="109"/>
      <c r="AV342" s="1"/>
      <c r="AW342" s="1"/>
      <c r="AX342" s="7"/>
      <c r="AY342" s="7"/>
      <c r="AZ342" s="109"/>
      <c r="BA342" s="109"/>
      <c r="BB342" s="1"/>
      <c r="BC342" s="1"/>
      <c r="BD342" s="7"/>
      <c r="BE342" s="7"/>
      <c r="BF342" s="109"/>
      <c r="BG342" s="109"/>
    </row>
    <row r="343" spans="1:59" ht="14.25" customHeight="1">
      <c r="A343" s="1"/>
      <c r="B343" s="7"/>
      <c r="C343" s="7"/>
      <c r="D343" s="109"/>
      <c r="E343" s="109"/>
      <c r="F343" s="1"/>
      <c r="G343" s="1"/>
      <c r="H343" s="7"/>
      <c r="I343" s="7"/>
      <c r="J343" s="109"/>
      <c r="K343" s="109"/>
      <c r="L343" s="1"/>
      <c r="M343" s="1"/>
      <c r="N343" s="7"/>
      <c r="O343" s="7"/>
      <c r="P343" s="109"/>
      <c r="Q343" s="109"/>
      <c r="R343" s="1"/>
      <c r="S343" s="1"/>
      <c r="T343" s="7"/>
      <c r="U343" s="7"/>
      <c r="V343" s="109"/>
      <c r="W343" s="109"/>
      <c r="X343" s="1"/>
      <c r="Y343" s="1"/>
      <c r="Z343" s="7"/>
      <c r="AA343" s="7"/>
      <c r="AB343" s="109"/>
      <c r="AC343" s="109"/>
      <c r="AD343" s="1"/>
      <c r="AE343" s="1"/>
      <c r="AF343" s="7"/>
      <c r="AG343" s="7"/>
      <c r="AH343" s="109"/>
      <c r="AI343" s="109"/>
      <c r="AJ343" s="1"/>
      <c r="AK343" s="1"/>
      <c r="AL343" s="7"/>
      <c r="AM343" s="7"/>
      <c r="AN343" s="109"/>
      <c r="AO343" s="109"/>
      <c r="AP343" s="1"/>
      <c r="AQ343" s="1"/>
      <c r="AR343" s="7"/>
      <c r="AS343" s="7"/>
      <c r="AT343" s="109"/>
      <c r="AU343" s="109"/>
      <c r="AV343" s="1"/>
      <c r="AW343" s="1"/>
      <c r="AX343" s="7"/>
      <c r="AY343" s="7"/>
      <c r="AZ343" s="109"/>
      <c r="BA343" s="109"/>
      <c r="BB343" s="1"/>
      <c r="BC343" s="1"/>
      <c r="BD343" s="7"/>
      <c r="BE343" s="7"/>
      <c r="BF343" s="109"/>
      <c r="BG343" s="109"/>
    </row>
    <row r="344" spans="1:59" ht="14.25" customHeight="1">
      <c r="A344" s="1"/>
      <c r="B344" s="7"/>
      <c r="C344" s="7"/>
      <c r="D344" s="109"/>
      <c r="E344" s="109"/>
      <c r="F344" s="1"/>
      <c r="G344" s="1"/>
      <c r="H344" s="7"/>
      <c r="I344" s="7"/>
      <c r="J344" s="109"/>
      <c r="K344" s="109"/>
      <c r="L344" s="1"/>
      <c r="M344" s="1"/>
      <c r="N344" s="7"/>
      <c r="O344" s="7"/>
      <c r="P344" s="109"/>
      <c r="Q344" s="109"/>
      <c r="R344" s="1"/>
      <c r="S344" s="1"/>
      <c r="T344" s="7"/>
      <c r="U344" s="7"/>
      <c r="V344" s="109"/>
      <c r="W344" s="109"/>
      <c r="X344" s="1"/>
      <c r="Y344" s="1"/>
      <c r="Z344" s="7"/>
      <c r="AA344" s="7"/>
      <c r="AB344" s="109"/>
      <c r="AC344" s="109"/>
      <c r="AD344" s="1"/>
      <c r="AE344" s="1"/>
      <c r="AF344" s="7"/>
      <c r="AG344" s="7"/>
      <c r="AH344" s="109"/>
      <c r="AI344" s="109"/>
      <c r="AJ344" s="1"/>
      <c r="AK344" s="1"/>
      <c r="AL344" s="7"/>
      <c r="AM344" s="7"/>
      <c r="AN344" s="109"/>
      <c r="AO344" s="109"/>
      <c r="AP344" s="1"/>
      <c r="AQ344" s="1"/>
      <c r="AR344" s="7"/>
      <c r="AS344" s="7"/>
      <c r="AT344" s="109"/>
      <c r="AU344" s="109"/>
      <c r="AV344" s="1"/>
      <c r="AW344" s="1"/>
      <c r="AX344" s="7"/>
      <c r="AY344" s="7"/>
      <c r="AZ344" s="109"/>
      <c r="BA344" s="109"/>
      <c r="BB344" s="1"/>
      <c r="BC344" s="1"/>
      <c r="BD344" s="7"/>
      <c r="BE344" s="7"/>
      <c r="BF344" s="109"/>
      <c r="BG344" s="109"/>
    </row>
    <row r="345" spans="1:59" ht="14.25" customHeight="1">
      <c r="A345" s="1"/>
      <c r="B345" s="7"/>
      <c r="C345" s="7"/>
      <c r="D345" s="109"/>
      <c r="E345" s="109"/>
      <c r="F345" s="1"/>
      <c r="G345" s="1"/>
      <c r="H345" s="7"/>
      <c r="I345" s="7"/>
      <c r="J345" s="109"/>
      <c r="K345" s="109"/>
      <c r="L345" s="1"/>
      <c r="M345" s="1"/>
      <c r="N345" s="7"/>
      <c r="O345" s="7"/>
      <c r="P345" s="109"/>
      <c r="Q345" s="109"/>
      <c r="R345" s="1"/>
      <c r="S345" s="1"/>
      <c r="T345" s="7"/>
      <c r="U345" s="7"/>
      <c r="V345" s="109"/>
      <c r="W345" s="109"/>
      <c r="X345" s="1"/>
      <c r="Y345" s="1"/>
      <c r="Z345" s="7"/>
      <c r="AA345" s="7"/>
      <c r="AB345" s="109"/>
      <c r="AC345" s="109"/>
      <c r="AD345" s="1"/>
      <c r="AE345" s="1"/>
      <c r="AF345" s="7"/>
      <c r="AG345" s="7"/>
      <c r="AH345" s="109"/>
      <c r="AI345" s="109"/>
      <c r="AJ345" s="1"/>
      <c r="AK345" s="1"/>
      <c r="AL345" s="7"/>
      <c r="AM345" s="7"/>
      <c r="AN345" s="109"/>
      <c r="AO345" s="109"/>
      <c r="AP345" s="1"/>
      <c r="AQ345" s="1"/>
      <c r="AR345" s="7"/>
      <c r="AS345" s="7"/>
      <c r="AT345" s="109"/>
      <c r="AU345" s="109"/>
      <c r="AV345" s="1"/>
      <c r="AW345" s="1"/>
      <c r="AX345" s="7"/>
      <c r="AY345" s="7"/>
      <c r="AZ345" s="109"/>
      <c r="BA345" s="109"/>
      <c r="BB345" s="1"/>
      <c r="BC345" s="1"/>
      <c r="BD345" s="7"/>
      <c r="BE345" s="7"/>
      <c r="BF345" s="109"/>
      <c r="BG345" s="109"/>
    </row>
    <row r="346" spans="1:59" ht="14.25" customHeight="1">
      <c r="A346" s="1"/>
      <c r="B346" s="7"/>
      <c r="C346" s="7"/>
      <c r="D346" s="109"/>
      <c r="E346" s="109"/>
      <c r="F346" s="1"/>
      <c r="G346" s="1"/>
      <c r="H346" s="7"/>
      <c r="I346" s="7"/>
      <c r="J346" s="109"/>
      <c r="K346" s="109"/>
      <c r="L346" s="1"/>
      <c r="M346" s="1"/>
      <c r="N346" s="7"/>
      <c r="O346" s="7"/>
      <c r="P346" s="109"/>
      <c r="Q346" s="109"/>
      <c r="R346" s="1"/>
      <c r="S346" s="1"/>
      <c r="T346" s="7"/>
      <c r="U346" s="7"/>
      <c r="V346" s="109"/>
      <c r="W346" s="109"/>
      <c r="X346" s="1"/>
      <c r="Y346" s="1"/>
      <c r="Z346" s="7"/>
      <c r="AA346" s="7"/>
      <c r="AB346" s="109"/>
      <c r="AC346" s="109"/>
      <c r="AD346" s="1"/>
      <c r="AE346" s="1"/>
      <c r="AF346" s="7"/>
      <c r="AG346" s="7"/>
      <c r="AH346" s="109"/>
      <c r="AI346" s="109"/>
      <c r="AJ346" s="1"/>
      <c r="AK346" s="1"/>
      <c r="AL346" s="7"/>
      <c r="AM346" s="7"/>
      <c r="AN346" s="109"/>
      <c r="AO346" s="109"/>
      <c r="AP346" s="1"/>
      <c r="AQ346" s="1"/>
      <c r="AR346" s="7"/>
      <c r="AS346" s="7"/>
      <c r="AT346" s="109"/>
      <c r="AU346" s="109"/>
      <c r="AV346" s="1"/>
      <c r="AW346" s="1"/>
      <c r="AX346" s="7"/>
      <c r="AY346" s="7"/>
      <c r="AZ346" s="109"/>
      <c r="BA346" s="109"/>
      <c r="BB346" s="1"/>
      <c r="BC346" s="1"/>
      <c r="BD346" s="7"/>
      <c r="BE346" s="7"/>
      <c r="BF346" s="109"/>
      <c r="BG346" s="109"/>
    </row>
    <row r="347" spans="1:59" ht="14.25" customHeight="1">
      <c r="A347" s="1"/>
      <c r="B347" s="7"/>
      <c r="C347" s="7"/>
      <c r="D347" s="109"/>
      <c r="E347" s="109"/>
      <c r="F347" s="1"/>
      <c r="G347" s="1"/>
      <c r="H347" s="7"/>
      <c r="I347" s="7"/>
      <c r="J347" s="109"/>
      <c r="K347" s="109"/>
      <c r="L347" s="1"/>
      <c r="M347" s="1"/>
      <c r="N347" s="7"/>
      <c r="O347" s="7"/>
      <c r="P347" s="109"/>
      <c r="Q347" s="109"/>
      <c r="R347" s="1"/>
      <c r="S347" s="1"/>
      <c r="T347" s="7"/>
      <c r="U347" s="7"/>
      <c r="V347" s="109"/>
      <c r="W347" s="109"/>
      <c r="X347" s="1"/>
      <c r="Y347" s="1"/>
      <c r="Z347" s="7"/>
      <c r="AA347" s="7"/>
      <c r="AB347" s="109"/>
      <c r="AC347" s="109"/>
      <c r="AD347" s="1"/>
      <c r="AE347" s="1"/>
      <c r="AF347" s="7"/>
      <c r="AG347" s="7"/>
      <c r="AH347" s="109"/>
      <c r="AI347" s="109"/>
      <c r="AJ347" s="1"/>
      <c r="AK347" s="1"/>
      <c r="AL347" s="7"/>
      <c r="AM347" s="7"/>
      <c r="AN347" s="109"/>
      <c r="AO347" s="109"/>
      <c r="AP347" s="1"/>
      <c r="AQ347" s="1"/>
      <c r="AR347" s="7"/>
      <c r="AS347" s="7"/>
      <c r="AT347" s="109"/>
      <c r="AU347" s="109"/>
      <c r="AV347" s="1"/>
      <c r="AW347" s="1"/>
      <c r="AX347" s="7"/>
      <c r="AY347" s="7"/>
      <c r="AZ347" s="109"/>
      <c r="BA347" s="109"/>
      <c r="BB347" s="1"/>
      <c r="BC347" s="1"/>
      <c r="BD347" s="7"/>
      <c r="BE347" s="7"/>
      <c r="BF347" s="109"/>
      <c r="BG347" s="109"/>
    </row>
    <row r="348" spans="1:59" ht="14.25" customHeight="1">
      <c r="A348" s="1"/>
      <c r="B348" s="7"/>
      <c r="C348" s="7"/>
      <c r="D348" s="109"/>
      <c r="E348" s="109"/>
      <c r="F348" s="1"/>
      <c r="G348" s="1"/>
      <c r="H348" s="7"/>
      <c r="I348" s="7"/>
      <c r="J348" s="109"/>
      <c r="K348" s="109"/>
      <c r="L348" s="1"/>
      <c r="M348" s="1"/>
      <c r="N348" s="7"/>
      <c r="O348" s="7"/>
      <c r="P348" s="109"/>
      <c r="Q348" s="109"/>
      <c r="R348" s="1"/>
      <c r="S348" s="1"/>
      <c r="T348" s="7"/>
      <c r="U348" s="7"/>
      <c r="V348" s="109"/>
      <c r="W348" s="109"/>
      <c r="X348" s="1"/>
      <c r="Y348" s="1"/>
      <c r="Z348" s="7"/>
      <c r="AA348" s="7"/>
      <c r="AB348" s="109"/>
      <c r="AC348" s="109"/>
      <c r="AD348" s="1"/>
      <c r="AE348" s="1"/>
      <c r="AF348" s="7"/>
      <c r="AG348" s="7"/>
      <c r="AH348" s="109"/>
      <c r="AI348" s="109"/>
      <c r="AJ348" s="1"/>
      <c r="AK348" s="1"/>
      <c r="AL348" s="7"/>
      <c r="AM348" s="7"/>
      <c r="AN348" s="109"/>
      <c r="AO348" s="109"/>
      <c r="AP348" s="1"/>
      <c r="AQ348" s="1"/>
      <c r="AR348" s="7"/>
      <c r="AS348" s="7"/>
      <c r="AT348" s="109"/>
      <c r="AU348" s="109"/>
      <c r="AV348" s="1"/>
      <c r="AW348" s="1"/>
      <c r="AX348" s="7"/>
      <c r="AY348" s="7"/>
      <c r="AZ348" s="109"/>
      <c r="BA348" s="109"/>
      <c r="BB348" s="1"/>
      <c r="BC348" s="1"/>
      <c r="BD348" s="7"/>
      <c r="BE348" s="7"/>
      <c r="BF348" s="109"/>
      <c r="BG348" s="109"/>
    </row>
    <row r="349" spans="1:59" ht="14.25" customHeight="1">
      <c r="A349" s="1"/>
      <c r="B349" s="7"/>
      <c r="C349" s="7"/>
      <c r="D349" s="109"/>
      <c r="E349" s="109"/>
      <c r="F349" s="1"/>
      <c r="G349" s="1"/>
      <c r="H349" s="7"/>
      <c r="I349" s="7"/>
      <c r="J349" s="109"/>
      <c r="K349" s="109"/>
      <c r="L349" s="1"/>
      <c r="M349" s="1"/>
      <c r="N349" s="7"/>
      <c r="O349" s="7"/>
      <c r="P349" s="109"/>
      <c r="Q349" s="109"/>
      <c r="R349" s="1"/>
      <c r="S349" s="1"/>
      <c r="T349" s="7"/>
      <c r="U349" s="7"/>
      <c r="V349" s="109"/>
      <c r="W349" s="109"/>
      <c r="X349" s="1"/>
      <c r="Y349" s="1"/>
      <c r="Z349" s="7"/>
      <c r="AA349" s="7"/>
      <c r="AB349" s="109"/>
      <c r="AC349" s="109"/>
      <c r="AD349" s="1"/>
      <c r="AE349" s="1"/>
      <c r="AF349" s="7"/>
      <c r="AG349" s="7"/>
      <c r="AH349" s="109"/>
      <c r="AI349" s="109"/>
      <c r="AJ349" s="1"/>
      <c r="AK349" s="1"/>
      <c r="AL349" s="7"/>
      <c r="AM349" s="7"/>
      <c r="AN349" s="109"/>
      <c r="AO349" s="109"/>
      <c r="AP349" s="1"/>
      <c r="AQ349" s="1"/>
      <c r="AR349" s="7"/>
      <c r="AS349" s="7"/>
      <c r="AT349" s="109"/>
      <c r="AU349" s="109"/>
      <c r="AV349" s="1"/>
      <c r="AW349" s="1"/>
      <c r="AX349" s="7"/>
      <c r="AY349" s="7"/>
      <c r="AZ349" s="109"/>
      <c r="BA349" s="109"/>
      <c r="BB349" s="1"/>
      <c r="BC349" s="1"/>
      <c r="BD349" s="7"/>
      <c r="BE349" s="7"/>
      <c r="BF349" s="109"/>
      <c r="BG349" s="109"/>
    </row>
    <row r="350" spans="1:59" ht="14.25" customHeight="1">
      <c r="A350" s="1"/>
      <c r="B350" s="7"/>
      <c r="C350" s="7"/>
      <c r="D350" s="109"/>
      <c r="E350" s="109"/>
      <c r="F350" s="1"/>
      <c r="G350" s="1"/>
      <c r="H350" s="7"/>
      <c r="I350" s="7"/>
      <c r="J350" s="109"/>
      <c r="K350" s="109"/>
      <c r="L350" s="1"/>
      <c r="M350" s="1"/>
      <c r="N350" s="7"/>
      <c r="O350" s="7"/>
      <c r="P350" s="109"/>
      <c r="Q350" s="109"/>
      <c r="R350" s="1"/>
      <c r="S350" s="1"/>
      <c r="T350" s="7"/>
      <c r="U350" s="7"/>
      <c r="V350" s="109"/>
      <c r="W350" s="109"/>
      <c r="X350" s="1"/>
      <c r="Y350" s="1"/>
      <c r="Z350" s="7"/>
      <c r="AA350" s="7"/>
      <c r="AB350" s="109"/>
      <c r="AC350" s="109"/>
      <c r="AD350" s="1"/>
      <c r="AE350" s="1"/>
      <c r="AF350" s="7"/>
      <c r="AG350" s="7"/>
      <c r="AH350" s="109"/>
      <c r="AI350" s="109"/>
      <c r="AJ350" s="1"/>
      <c r="AK350" s="1"/>
      <c r="AL350" s="7"/>
      <c r="AM350" s="7"/>
      <c r="AN350" s="109"/>
      <c r="AO350" s="109"/>
      <c r="AP350" s="1"/>
      <c r="AQ350" s="1"/>
      <c r="AR350" s="7"/>
      <c r="AS350" s="7"/>
      <c r="AT350" s="109"/>
      <c r="AU350" s="109"/>
      <c r="AV350" s="1"/>
      <c r="AW350" s="1"/>
      <c r="AX350" s="7"/>
      <c r="AY350" s="7"/>
      <c r="AZ350" s="109"/>
      <c r="BA350" s="109"/>
      <c r="BB350" s="1"/>
      <c r="BC350" s="1"/>
      <c r="BD350" s="7"/>
      <c r="BE350" s="7"/>
      <c r="BF350" s="109"/>
      <c r="BG350" s="109"/>
    </row>
    <row r="351" spans="1:59" ht="14.25" customHeight="1">
      <c r="A351" s="1"/>
      <c r="B351" s="7"/>
      <c r="C351" s="7"/>
      <c r="D351" s="109"/>
      <c r="E351" s="109"/>
      <c r="F351" s="1"/>
      <c r="G351" s="1"/>
      <c r="H351" s="7"/>
      <c r="I351" s="7"/>
      <c r="J351" s="109"/>
      <c r="K351" s="109"/>
      <c r="L351" s="1"/>
      <c r="M351" s="1"/>
      <c r="N351" s="7"/>
      <c r="O351" s="7"/>
      <c r="P351" s="109"/>
      <c r="Q351" s="109"/>
      <c r="R351" s="1"/>
      <c r="S351" s="1"/>
      <c r="T351" s="7"/>
      <c r="U351" s="7"/>
      <c r="V351" s="109"/>
      <c r="W351" s="109"/>
      <c r="X351" s="1"/>
      <c r="Y351" s="1"/>
      <c r="Z351" s="7"/>
      <c r="AA351" s="7"/>
      <c r="AB351" s="109"/>
      <c r="AC351" s="109"/>
      <c r="AD351" s="1"/>
      <c r="AE351" s="1"/>
      <c r="AF351" s="7"/>
      <c r="AG351" s="7"/>
      <c r="AH351" s="109"/>
      <c r="AI351" s="109"/>
      <c r="AJ351" s="1"/>
      <c r="AK351" s="1"/>
      <c r="AL351" s="7"/>
      <c r="AM351" s="7"/>
      <c r="AN351" s="109"/>
      <c r="AO351" s="109"/>
      <c r="AP351" s="1"/>
      <c r="AQ351" s="1"/>
      <c r="AR351" s="7"/>
      <c r="AS351" s="7"/>
      <c r="AT351" s="109"/>
      <c r="AU351" s="109"/>
      <c r="AV351" s="1"/>
      <c r="AW351" s="1"/>
      <c r="AX351" s="7"/>
      <c r="AY351" s="7"/>
      <c r="AZ351" s="109"/>
      <c r="BA351" s="109"/>
      <c r="BB351" s="1"/>
      <c r="BC351" s="1"/>
      <c r="BD351" s="7"/>
      <c r="BE351" s="7"/>
      <c r="BF351" s="109"/>
      <c r="BG351" s="109"/>
    </row>
    <row r="352" spans="1:59" ht="14.25" customHeight="1">
      <c r="A352" s="1"/>
      <c r="B352" s="7"/>
      <c r="C352" s="7"/>
      <c r="D352" s="109"/>
      <c r="E352" s="109"/>
      <c r="F352" s="1"/>
      <c r="G352" s="1"/>
      <c r="H352" s="7"/>
      <c r="I352" s="7"/>
      <c r="J352" s="109"/>
      <c r="K352" s="109"/>
      <c r="L352" s="1"/>
      <c r="M352" s="1"/>
      <c r="N352" s="7"/>
      <c r="O352" s="7"/>
      <c r="P352" s="109"/>
      <c r="Q352" s="109"/>
      <c r="R352" s="1"/>
      <c r="S352" s="1"/>
      <c r="T352" s="7"/>
      <c r="U352" s="7"/>
      <c r="V352" s="109"/>
      <c r="W352" s="109"/>
      <c r="X352" s="1"/>
      <c r="Y352" s="1"/>
      <c r="Z352" s="7"/>
      <c r="AA352" s="7"/>
      <c r="AB352" s="109"/>
      <c r="AC352" s="109"/>
      <c r="AD352" s="1"/>
      <c r="AE352" s="1"/>
      <c r="AF352" s="7"/>
      <c r="AG352" s="7"/>
      <c r="AH352" s="109"/>
      <c r="AI352" s="109"/>
      <c r="AJ352" s="1"/>
      <c r="AK352" s="1"/>
      <c r="AL352" s="7"/>
      <c r="AM352" s="7"/>
      <c r="AN352" s="109"/>
      <c r="AO352" s="109"/>
      <c r="AP352" s="1"/>
      <c r="AQ352" s="1"/>
      <c r="AR352" s="7"/>
      <c r="AS352" s="7"/>
      <c r="AT352" s="109"/>
      <c r="AU352" s="109"/>
      <c r="AV352" s="1"/>
      <c r="AW352" s="1"/>
      <c r="AX352" s="7"/>
      <c r="AY352" s="7"/>
      <c r="AZ352" s="109"/>
      <c r="BA352" s="109"/>
      <c r="BB352" s="1"/>
      <c r="BC352" s="1"/>
      <c r="BD352" s="7"/>
      <c r="BE352" s="7"/>
      <c r="BF352" s="109"/>
      <c r="BG352" s="109"/>
    </row>
    <row r="353" spans="1:59" ht="14.25" customHeight="1">
      <c r="A353" s="1"/>
      <c r="B353" s="7"/>
      <c r="C353" s="7"/>
      <c r="D353" s="109"/>
      <c r="E353" s="109"/>
      <c r="F353" s="1"/>
      <c r="G353" s="1"/>
      <c r="H353" s="7"/>
      <c r="I353" s="7"/>
      <c r="J353" s="109"/>
      <c r="K353" s="109"/>
      <c r="L353" s="1"/>
      <c r="M353" s="1"/>
      <c r="N353" s="7"/>
      <c r="O353" s="7"/>
      <c r="P353" s="109"/>
      <c r="Q353" s="109"/>
      <c r="R353" s="1"/>
      <c r="S353" s="1"/>
      <c r="T353" s="7"/>
      <c r="U353" s="7"/>
      <c r="V353" s="109"/>
      <c r="W353" s="109"/>
      <c r="X353" s="1"/>
      <c r="Y353" s="1"/>
      <c r="Z353" s="7"/>
      <c r="AA353" s="7"/>
      <c r="AB353" s="109"/>
      <c r="AC353" s="109"/>
      <c r="AD353" s="1"/>
      <c r="AE353" s="1"/>
      <c r="AF353" s="7"/>
      <c r="AG353" s="7"/>
      <c r="AH353" s="109"/>
      <c r="AI353" s="109"/>
      <c r="AJ353" s="1"/>
      <c r="AK353" s="1"/>
      <c r="AL353" s="7"/>
      <c r="AM353" s="7"/>
      <c r="AN353" s="109"/>
      <c r="AO353" s="109"/>
      <c r="AP353" s="1"/>
      <c r="AQ353" s="1"/>
      <c r="AR353" s="7"/>
      <c r="AS353" s="7"/>
      <c r="AT353" s="109"/>
      <c r="AU353" s="109"/>
      <c r="AV353" s="1"/>
      <c r="AW353" s="1"/>
      <c r="AX353" s="7"/>
      <c r="AY353" s="7"/>
      <c r="AZ353" s="109"/>
      <c r="BA353" s="109"/>
      <c r="BB353" s="1"/>
      <c r="BC353" s="1"/>
      <c r="BD353" s="7"/>
      <c r="BE353" s="7"/>
      <c r="BF353" s="109"/>
      <c r="BG353" s="109"/>
    </row>
    <row r="354" spans="1:59" ht="14.25" customHeight="1">
      <c r="A354" s="1"/>
      <c r="B354" s="7"/>
      <c r="C354" s="7"/>
      <c r="D354" s="109"/>
      <c r="E354" s="109"/>
      <c r="F354" s="1"/>
      <c r="G354" s="1"/>
      <c r="H354" s="7"/>
      <c r="I354" s="7"/>
      <c r="J354" s="109"/>
      <c r="K354" s="109"/>
      <c r="L354" s="1"/>
      <c r="M354" s="1"/>
      <c r="N354" s="7"/>
      <c r="O354" s="7"/>
      <c r="P354" s="109"/>
      <c r="Q354" s="109"/>
      <c r="R354" s="1"/>
      <c r="S354" s="1"/>
      <c r="T354" s="7"/>
      <c r="U354" s="7"/>
      <c r="V354" s="109"/>
      <c r="W354" s="109"/>
      <c r="X354" s="1"/>
      <c r="Y354" s="1"/>
      <c r="Z354" s="7"/>
      <c r="AA354" s="7"/>
      <c r="AB354" s="109"/>
      <c r="AC354" s="109"/>
      <c r="AD354" s="1"/>
      <c r="AE354" s="1"/>
      <c r="AF354" s="7"/>
      <c r="AG354" s="7"/>
      <c r="AH354" s="109"/>
      <c r="AI354" s="109"/>
      <c r="AJ354" s="1"/>
      <c r="AK354" s="1"/>
      <c r="AL354" s="7"/>
      <c r="AM354" s="7"/>
      <c r="AN354" s="109"/>
      <c r="AO354" s="109"/>
      <c r="AP354" s="1"/>
      <c r="AQ354" s="1"/>
      <c r="AR354" s="7"/>
      <c r="AS354" s="7"/>
      <c r="AT354" s="109"/>
      <c r="AU354" s="109"/>
      <c r="AV354" s="1"/>
      <c r="AW354" s="1"/>
      <c r="AX354" s="7"/>
      <c r="AY354" s="7"/>
      <c r="AZ354" s="109"/>
      <c r="BA354" s="109"/>
      <c r="BB354" s="1"/>
      <c r="BC354" s="1"/>
      <c r="BD354" s="7"/>
      <c r="BE354" s="7"/>
      <c r="BF354" s="109"/>
      <c r="BG354" s="109"/>
    </row>
    <row r="355" spans="1:59" ht="14.25" customHeight="1">
      <c r="A355" s="1"/>
      <c r="B355" s="7"/>
      <c r="C355" s="7"/>
      <c r="D355" s="109"/>
      <c r="E355" s="109"/>
      <c r="F355" s="1"/>
      <c r="G355" s="1"/>
      <c r="H355" s="7"/>
      <c r="I355" s="7"/>
      <c r="J355" s="109"/>
      <c r="K355" s="109"/>
      <c r="L355" s="1"/>
      <c r="M355" s="1"/>
      <c r="N355" s="7"/>
      <c r="O355" s="7"/>
      <c r="P355" s="109"/>
      <c r="Q355" s="109"/>
      <c r="R355" s="1"/>
      <c r="S355" s="1"/>
      <c r="T355" s="7"/>
      <c r="U355" s="7"/>
      <c r="V355" s="109"/>
      <c r="W355" s="109"/>
      <c r="X355" s="1"/>
      <c r="Y355" s="1"/>
      <c r="Z355" s="7"/>
      <c r="AA355" s="7"/>
      <c r="AB355" s="109"/>
      <c r="AC355" s="109"/>
      <c r="AD355" s="1"/>
      <c r="AE355" s="1"/>
      <c r="AF355" s="7"/>
      <c r="AG355" s="7"/>
      <c r="AH355" s="109"/>
      <c r="AI355" s="109"/>
      <c r="AJ355" s="1"/>
      <c r="AK355" s="1"/>
      <c r="AL355" s="7"/>
      <c r="AM355" s="7"/>
      <c r="AN355" s="109"/>
      <c r="AO355" s="109"/>
      <c r="AP355" s="1"/>
      <c r="AQ355" s="1"/>
      <c r="AR355" s="7"/>
      <c r="AS355" s="7"/>
      <c r="AT355" s="109"/>
      <c r="AU355" s="109"/>
      <c r="AV355" s="1"/>
      <c r="AW355" s="1"/>
      <c r="AX355" s="7"/>
      <c r="AY355" s="7"/>
      <c r="AZ355" s="109"/>
      <c r="BA355" s="109"/>
      <c r="BB355" s="1"/>
      <c r="BC355" s="1"/>
      <c r="BD355" s="7"/>
      <c r="BE355" s="7"/>
      <c r="BF355" s="109"/>
      <c r="BG355" s="109"/>
    </row>
    <row r="356" spans="1:59" ht="14.25" customHeight="1">
      <c r="A356" s="1"/>
      <c r="B356" s="7"/>
      <c r="C356" s="7"/>
      <c r="D356" s="109"/>
      <c r="E356" s="109"/>
      <c r="F356" s="1"/>
      <c r="G356" s="1"/>
      <c r="H356" s="7"/>
      <c r="I356" s="7"/>
      <c r="J356" s="109"/>
      <c r="K356" s="109"/>
      <c r="L356" s="1"/>
      <c r="M356" s="1"/>
      <c r="N356" s="7"/>
      <c r="O356" s="7"/>
      <c r="P356" s="109"/>
      <c r="Q356" s="109"/>
      <c r="R356" s="1"/>
      <c r="S356" s="1"/>
      <c r="T356" s="7"/>
      <c r="U356" s="7"/>
      <c r="V356" s="109"/>
      <c r="W356" s="109"/>
      <c r="X356" s="1"/>
      <c r="Y356" s="1"/>
      <c r="Z356" s="7"/>
      <c r="AA356" s="7"/>
      <c r="AB356" s="109"/>
      <c r="AC356" s="109"/>
      <c r="AD356" s="1"/>
      <c r="AE356" s="1"/>
      <c r="AF356" s="7"/>
      <c r="AG356" s="7"/>
      <c r="AH356" s="109"/>
      <c r="AI356" s="109"/>
      <c r="AJ356" s="1"/>
      <c r="AK356" s="1"/>
      <c r="AL356" s="7"/>
      <c r="AM356" s="7"/>
      <c r="AN356" s="109"/>
      <c r="AO356" s="109"/>
      <c r="AP356" s="1"/>
      <c r="AQ356" s="1"/>
      <c r="AR356" s="7"/>
      <c r="AS356" s="7"/>
      <c r="AT356" s="109"/>
      <c r="AU356" s="109"/>
      <c r="AV356" s="1"/>
      <c r="AW356" s="1"/>
      <c r="AX356" s="7"/>
      <c r="AY356" s="7"/>
      <c r="AZ356" s="109"/>
      <c r="BA356" s="109"/>
      <c r="BB356" s="1"/>
      <c r="BC356" s="1"/>
      <c r="BD356" s="7"/>
      <c r="BE356" s="7"/>
      <c r="BF356" s="109"/>
      <c r="BG356" s="109"/>
    </row>
    <row r="357" spans="1:59" ht="14.25" customHeight="1">
      <c r="A357" s="1"/>
      <c r="B357" s="7"/>
      <c r="C357" s="7"/>
      <c r="D357" s="109"/>
      <c r="E357" s="109"/>
      <c r="F357" s="1"/>
      <c r="G357" s="1"/>
      <c r="H357" s="7"/>
      <c r="I357" s="7"/>
      <c r="J357" s="109"/>
      <c r="K357" s="109"/>
      <c r="L357" s="1"/>
      <c r="M357" s="1"/>
      <c r="N357" s="7"/>
      <c r="O357" s="7"/>
      <c r="P357" s="109"/>
      <c r="Q357" s="109"/>
      <c r="R357" s="1"/>
      <c r="S357" s="1"/>
      <c r="T357" s="7"/>
      <c r="U357" s="7"/>
      <c r="V357" s="109"/>
      <c r="W357" s="109"/>
      <c r="X357" s="1"/>
      <c r="Y357" s="1"/>
      <c r="Z357" s="7"/>
      <c r="AA357" s="7"/>
      <c r="AB357" s="109"/>
      <c r="AC357" s="109"/>
      <c r="AD357" s="1"/>
      <c r="AE357" s="1"/>
      <c r="AF357" s="7"/>
      <c r="AG357" s="7"/>
      <c r="AH357" s="109"/>
      <c r="AI357" s="109"/>
      <c r="AJ357" s="1"/>
      <c r="AK357" s="1"/>
      <c r="AL357" s="7"/>
      <c r="AM357" s="7"/>
      <c r="AN357" s="109"/>
      <c r="AO357" s="109"/>
      <c r="AP357" s="1"/>
      <c r="AQ357" s="1"/>
      <c r="AR357" s="7"/>
      <c r="AS357" s="7"/>
      <c r="AT357" s="109"/>
      <c r="AU357" s="109"/>
      <c r="AV357" s="1"/>
      <c r="AW357" s="1"/>
      <c r="AX357" s="7"/>
      <c r="AY357" s="7"/>
      <c r="AZ357" s="109"/>
      <c r="BA357" s="109"/>
      <c r="BB357" s="1"/>
      <c r="BC357" s="1"/>
      <c r="BD357" s="7"/>
      <c r="BE357" s="7"/>
      <c r="BF357" s="109"/>
      <c r="BG357" s="109"/>
    </row>
    <row r="358" spans="1:59" ht="14.25" customHeight="1">
      <c r="A358" s="1"/>
      <c r="B358" s="7"/>
      <c r="C358" s="7"/>
      <c r="D358" s="109"/>
      <c r="E358" s="109"/>
      <c r="F358" s="1"/>
      <c r="G358" s="1"/>
      <c r="H358" s="7"/>
      <c r="I358" s="7"/>
      <c r="J358" s="109"/>
      <c r="K358" s="109"/>
      <c r="L358" s="1"/>
      <c r="M358" s="1"/>
      <c r="N358" s="7"/>
      <c r="O358" s="7"/>
      <c r="P358" s="109"/>
      <c r="Q358" s="109"/>
      <c r="R358" s="1"/>
      <c r="S358" s="1"/>
      <c r="T358" s="7"/>
      <c r="U358" s="7"/>
      <c r="V358" s="109"/>
      <c r="W358" s="109"/>
      <c r="X358" s="1"/>
      <c r="Y358" s="1"/>
      <c r="Z358" s="7"/>
      <c r="AA358" s="7"/>
      <c r="AB358" s="109"/>
      <c r="AC358" s="109"/>
      <c r="AD358" s="1"/>
      <c r="AE358" s="1"/>
      <c r="AF358" s="7"/>
      <c r="AG358" s="7"/>
      <c r="AH358" s="109"/>
      <c r="AI358" s="109"/>
      <c r="AJ358" s="1"/>
      <c r="AK358" s="1"/>
      <c r="AL358" s="7"/>
      <c r="AM358" s="7"/>
      <c r="AN358" s="109"/>
      <c r="AO358" s="109"/>
      <c r="AP358" s="1"/>
      <c r="AQ358" s="1"/>
      <c r="AR358" s="7"/>
      <c r="AS358" s="7"/>
      <c r="AT358" s="109"/>
      <c r="AU358" s="109"/>
      <c r="AV358" s="1"/>
      <c r="AW358" s="1"/>
      <c r="AX358" s="7"/>
      <c r="AY358" s="7"/>
      <c r="AZ358" s="109"/>
      <c r="BA358" s="109"/>
      <c r="BB358" s="1"/>
      <c r="BC358" s="1"/>
      <c r="BD358" s="7"/>
      <c r="BE358" s="7"/>
      <c r="BF358" s="109"/>
      <c r="BG358" s="109"/>
    </row>
    <row r="359" spans="1:59" ht="14.25" customHeight="1">
      <c r="A359" s="1"/>
      <c r="B359" s="7"/>
      <c r="C359" s="7"/>
      <c r="D359" s="109"/>
      <c r="E359" s="109"/>
      <c r="F359" s="1"/>
      <c r="G359" s="1"/>
      <c r="H359" s="7"/>
      <c r="I359" s="7"/>
      <c r="J359" s="109"/>
      <c r="K359" s="109"/>
      <c r="L359" s="1"/>
      <c r="M359" s="1"/>
      <c r="N359" s="7"/>
      <c r="O359" s="7"/>
      <c r="P359" s="109"/>
      <c r="Q359" s="109"/>
      <c r="R359" s="1"/>
      <c r="S359" s="1"/>
      <c r="T359" s="7"/>
      <c r="U359" s="7"/>
      <c r="V359" s="109"/>
      <c r="W359" s="109"/>
      <c r="X359" s="1"/>
      <c r="Y359" s="1"/>
      <c r="Z359" s="7"/>
      <c r="AA359" s="7"/>
      <c r="AB359" s="109"/>
      <c r="AC359" s="109"/>
      <c r="AD359" s="1"/>
      <c r="AE359" s="1"/>
      <c r="AF359" s="7"/>
      <c r="AG359" s="7"/>
      <c r="AH359" s="109"/>
      <c r="AI359" s="109"/>
      <c r="AJ359" s="1"/>
      <c r="AK359" s="1"/>
      <c r="AL359" s="7"/>
      <c r="AM359" s="7"/>
      <c r="AN359" s="109"/>
      <c r="AO359" s="109"/>
      <c r="AP359" s="1"/>
      <c r="AQ359" s="1"/>
      <c r="AR359" s="7"/>
      <c r="AS359" s="7"/>
      <c r="AT359" s="109"/>
      <c r="AU359" s="109"/>
      <c r="AV359" s="1"/>
      <c r="AW359" s="1"/>
      <c r="AX359" s="7"/>
      <c r="AY359" s="7"/>
      <c r="AZ359" s="109"/>
      <c r="BA359" s="109"/>
      <c r="BB359" s="1"/>
      <c r="BC359" s="1"/>
      <c r="BD359" s="7"/>
      <c r="BE359" s="7"/>
      <c r="BF359" s="109"/>
      <c r="BG359" s="109"/>
    </row>
    <row r="360" spans="1:59" ht="14.25" customHeight="1">
      <c r="A360" s="1"/>
      <c r="B360" s="7"/>
      <c r="C360" s="7"/>
      <c r="D360" s="109"/>
      <c r="E360" s="109"/>
      <c r="F360" s="1"/>
      <c r="G360" s="1"/>
      <c r="H360" s="7"/>
      <c r="I360" s="7"/>
      <c r="J360" s="109"/>
      <c r="K360" s="109"/>
      <c r="L360" s="1"/>
      <c r="M360" s="1"/>
      <c r="N360" s="7"/>
      <c r="O360" s="7"/>
      <c r="P360" s="109"/>
      <c r="Q360" s="109"/>
      <c r="R360" s="1"/>
      <c r="S360" s="1"/>
      <c r="T360" s="7"/>
      <c r="U360" s="7"/>
      <c r="V360" s="109"/>
      <c r="W360" s="109"/>
      <c r="X360" s="1"/>
      <c r="Y360" s="1"/>
      <c r="Z360" s="7"/>
      <c r="AA360" s="7"/>
      <c r="AB360" s="109"/>
      <c r="AC360" s="109"/>
      <c r="AD360" s="1"/>
      <c r="AE360" s="1"/>
      <c r="AF360" s="7"/>
      <c r="AG360" s="7"/>
      <c r="AH360" s="109"/>
      <c r="AI360" s="109"/>
      <c r="AJ360" s="1"/>
      <c r="AK360" s="1"/>
      <c r="AL360" s="7"/>
      <c r="AM360" s="7"/>
      <c r="AN360" s="109"/>
      <c r="AO360" s="109"/>
      <c r="AP360" s="1"/>
      <c r="AQ360" s="1"/>
      <c r="AR360" s="7"/>
      <c r="AS360" s="7"/>
      <c r="AT360" s="109"/>
      <c r="AU360" s="109"/>
      <c r="AV360" s="1"/>
      <c r="AW360" s="1"/>
      <c r="AX360" s="7"/>
      <c r="AY360" s="7"/>
      <c r="AZ360" s="109"/>
      <c r="BA360" s="109"/>
      <c r="BB360" s="1"/>
      <c r="BC360" s="1"/>
      <c r="BD360" s="7"/>
      <c r="BE360" s="7"/>
      <c r="BF360" s="109"/>
      <c r="BG360" s="109"/>
    </row>
    <row r="361" spans="1:59" ht="14.25" customHeight="1">
      <c r="A361" s="1"/>
      <c r="B361" s="7"/>
      <c r="C361" s="7"/>
      <c r="D361" s="109"/>
      <c r="E361" s="109"/>
      <c r="F361" s="1"/>
      <c r="G361" s="1"/>
      <c r="H361" s="7"/>
      <c r="I361" s="7"/>
      <c r="J361" s="109"/>
      <c r="K361" s="109"/>
      <c r="L361" s="1"/>
      <c r="M361" s="1"/>
      <c r="N361" s="7"/>
      <c r="O361" s="7"/>
      <c r="P361" s="109"/>
      <c r="Q361" s="109"/>
      <c r="R361" s="1"/>
      <c r="S361" s="1"/>
      <c r="T361" s="7"/>
      <c r="U361" s="7"/>
      <c r="V361" s="109"/>
      <c r="W361" s="109"/>
      <c r="X361" s="1"/>
      <c r="Y361" s="1"/>
      <c r="Z361" s="7"/>
      <c r="AA361" s="7"/>
      <c r="AB361" s="109"/>
      <c r="AC361" s="109"/>
      <c r="AD361" s="1"/>
      <c r="AE361" s="1"/>
      <c r="AF361" s="7"/>
      <c r="AG361" s="7"/>
      <c r="AH361" s="109"/>
      <c r="AI361" s="109"/>
      <c r="AJ361" s="1"/>
      <c r="AK361" s="1"/>
      <c r="AL361" s="7"/>
      <c r="AM361" s="7"/>
      <c r="AN361" s="109"/>
      <c r="AO361" s="109"/>
      <c r="AP361" s="1"/>
      <c r="AQ361" s="1"/>
      <c r="AR361" s="7"/>
      <c r="AS361" s="7"/>
      <c r="AT361" s="109"/>
      <c r="AU361" s="109"/>
      <c r="AV361" s="1"/>
      <c r="AW361" s="1"/>
      <c r="AX361" s="7"/>
      <c r="AY361" s="7"/>
      <c r="AZ361" s="109"/>
      <c r="BA361" s="109"/>
      <c r="BB361" s="1"/>
      <c r="BC361" s="1"/>
      <c r="BD361" s="7"/>
      <c r="BE361" s="7"/>
      <c r="BF361" s="109"/>
      <c r="BG361" s="109"/>
    </row>
    <row r="362" spans="1:59" ht="14.25" customHeight="1">
      <c r="A362" s="1"/>
      <c r="B362" s="7"/>
      <c r="C362" s="7"/>
      <c r="D362" s="109"/>
      <c r="E362" s="109"/>
      <c r="F362" s="1"/>
      <c r="G362" s="1"/>
      <c r="H362" s="7"/>
      <c r="I362" s="7"/>
      <c r="J362" s="109"/>
      <c r="K362" s="109"/>
      <c r="L362" s="1"/>
      <c r="M362" s="1"/>
      <c r="N362" s="7"/>
      <c r="O362" s="7"/>
      <c r="P362" s="109"/>
      <c r="Q362" s="109"/>
      <c r="R362" s="1"/>
      <c r="S362" s="1"/>
      <c r="T362" s="7"/>
      <c r="U362" s="7"/>
      <c r="V362" s="109"/>
      <c r="W362" s="109"/>
      <c r="X362" s="1"/>
      <c r="Y362" s="1"/>
      <c r="Z362" s="7"/>
      <c r="AA362" s="7"/>
      <c r="AB362" s="109"/>
      <c r="AC362" s="109"/>
      <c r="AD362" s="1"/>
      <c r="AE362" s="1"/>
      <c r="AF362" s="7"/>
      <c r="AG362" s="7"/>
      <c r="AH362" s="109"/>
      <c r="AI362" s="109"/>
      <c r="AJ362" s="1"/>
      <c r="AK362" s="1"/>
      <c r="AL362" s="7"/>
      <c r="AM362" s="7"/>
      <c r="AN362" s="109"/>
      <c r="AO362" s="109"/>
      <c r="AP362" s="1"/>
      <c r="AQ362" s="1"/>
      <c r="AR362" s="7"/>
      <c r="AS362" s="7"/>
      <c r="AT362" s="109"/>
      <c r="AU362" s="109"/>
      <c r="AV362" s="1"/>
      <c r="AW362" s="1"/>
      <c r="AX362" s="7"/>
      <c r="AY362" s="7"/>
      <c r="AZ362" s="109"/>
      <c r="BA362" s="109"/>
      <c r="BB362" s="1"/>
      <c r="BC362" s="1"/>
      <c r="BD362" s="7"/>
      <c r="BE362" s="7"/>
      <c r="BF362" s="109"/>
      <c r="BG362" s="109"/>
    </row>
    <row r="363" spans="1:59" ht="14.25" customHeight="1">
      <c r="A363" s="1"/>
      <c r="B363" s="7"/>
      <c r="C363" s="7"/>
      <c r="D363" s="109"/>
      <c r="E363" s="109"/>
      <c r="F363" s="1"/>
      <c r="G363" s="1"/>
      <c r="H363" s="7"/>
      <c r="I363" s="7"/>
      <c r="J363" s="109"/>
      <c r="K363" s="109"/>
      <c r="L363" s="1"/>
      <c r="M363" s="1"/>
      <c r="N363" s="7"/>
      <c r="O363" s="7"/>
      <c r="P363" s="109"/>
      <c r="Q363" s="109"/>
      <c r="R363" s="1"/>
      <c r="S363" s="1"/>
      <c r="T363" s="7"/>
      <c r="U363" s="7"/>
      <c r="V363" s="109"/>
      <c r="W363" s="109"/>
      <c r="X363" s="1"/>
      <c r="Y363" s="1"/>
      <c r="Z363" s="7"/>
      <c r="AA363" s="7"/>
      <c r="AB363" s="109"/>
      <c r="AC363" s="109"/>
      <c r="AD363" s="1"/>
      <c r="AE363" s="1"/>
      <c r="AF363" s="7"/>
      <c r="AG363" s="7"/>
      <c r="AH363" s="109"/>
      <c r="AI363" s="109"/>
      <c r="AJ363" s="1"/>
      <c r="AK363" s="1"/>
      <c r="AL363" s="7"/>
      <c r="AM363" s="7"/>
      <c r="AN363" s="109"/>
      <c r="AO363" s="109"/>
      <c r="AP363" s="1"/>
      <c r="AQ363" s="1"/>
      <c r="AR363" s="7"/>
      <c r="AS363" s="7"/>
      <c r="AT363" s="109"/>
      <c r="AU363" s="109"/>
      <c r="AV363" s="1"/>
      <c r="AW363" s="1"/>
      <c r="AX363" s="7"/>
      <c r="AY363" s="7"/>
      <c r="AZ363" s="109"/>
      <c r="BA363" s="109"/>
      <c r="BB363" s="1"/>
      <c r="BC363" s="1"/>
      <c r="BD363" s="7"/>
      <c r="BE363" s="7"/>
      <c r="BF363" s="109"/>
      <c r="BG363" s="109"/>
    </row>
    <row r="364" spans="1:59" ht="14.25" customHeight="1">
      <c r="A364" s="1"/>
      <c r="B364" s="7"/>
      <c r="C364" s="7"/>
      <c r="D364" s="109"/>
      <c r="E364" s="109"/>
      <c r="F364" s="1"/>
      <c r="G364" s="1"/>
      <c r="H364" s="7"/>
      <c r="I364" s="7"/>
      <c r="J364" s="109"/>
      <c r="K364" s="109"/>
      <c r="L364" s="1"/>
      <c r="M364" s="1"/>
      <c r="N364" s="7"/>
      <c r="O364" s="7"/>
      <c r="P364" s="109"/>
      <c r="Q364" s="109"/>
      <c r="R364" s="1"/>
      <c r="S364" s="1"/>
      <c r="T364" s="7"/>
      <c r="U364" s="7"/>
      <c r="V364" s="109"/>
      <c r="W364" s="109"/>
      <c r="X364" s="1"/>
      <c r="Y364" s="1"/>
      <c r="Z364" s="7"/>
      <c r="AA364" s="7"/>
      <c r="AB364" s="109"/>
      <c r="AC364" s="109"/>
      <c r="AD364" s="1"/>
      <c r="AE364" s="1"/>
      <c r="AF364" s="7"/>
      <c r="AG364" s="7"/>
      <c r="AH364" s="109"/>
      <c r="AI364" s="109"/>
      <c r="AJ364" s="1"/>
      <c r="AK364" s="1"/>
      <c r="AL364" s="7"/>
      <c r="AM364" s="7"/>
      <c r="AN364" s="109"/>
      <c r="AO364" s="109"/>
      <c r="AP364" s="1"/>
      <c r="AQ364" s="1"/>
      <c r="AR364" s="7"/>
      <c r="AS364" s="7"/>
      <c r="AT364" s="109"/>
      <c r="AU364" s="109"/>
      <c r="AV364" s="1"/>
      <c r="AW364" s="1"/>
      <c r="AX364" s="7"/>
      <c r="AY364" s="7"/>
      <c r="AZ364" s="109"/>
      <c r="BA364" s="109"/>
      <c r="BB364" s="1"/>
      <c r="BC364" s="1"/>
      <c r="BD364" s="7"/>
      <c r="BE364" s="7"/>
      <c r="BF364" s="109"/>
      <c r="BG364" s="109"/>
    </row>
    <row r="365" spans="1:59" ht="14.25" customHeight="1">
      <c r="A365" s="1"/>
      <c r="B365" s="7"/>
      <c r="C365" s="7"/>
      <c r="D365" s="109"/>
      <c r="E365" s="109"/>
      <c r="F365" s="1"/>
      <c r="G365" s="1"/>
      <c r="H365" s="7"/>
      <c r="I365" s="7"/>
      <c r="J365" s="109"/>
      <c r="K365" s="109"/>
      <c r="L365" s="1"/>
      <c r="M365" s="1"/>
      <c r="N365" s="7"/>
      <c r="O365" s="7"/>
      <c r="P365" s="109"/>
      <c r="Q365" s="109"/>
      <c r="R365" s="1"/>
      <c r="S365" s="1"/>
      <c r="T365" s="7"/>
      <c r="U365" s="7"/>
      <c r="V365" s="109"/>
      <c r="W365" s="109"/>
      <c r="X365" s="1"/>
      <c r="Y365" s="1"/>
      <c r="Z365" s="7"/>
      <c r="AA365" s="7"/>
      <c r="AB365" s="109"/>
      <c r="AC365" s="109"/>
      <c r="AD365" s="1"/>
      <c r="AE365" s="1"/>
      <c r="AF365" s="7"/>
      <c r="AG365" s="7"/>
      <c r="AH365" s="109"/>
      <c r="AI365" s="109"/>
      <c r="AJ365" s="1"/>
      <c r="AK365" s="1"/>
      <c r="AL365" s="7"/>
      <c r="AM365" s="7"/>
      <c r="AN365" s="109"/>
      <c r="AO365" s="109"/>
      <c r="AP365" s="1"/>
      <c r="AQ365" s="1"/>
      <c r="AR365" s="7"/>
      <c r="AS365" s="7"/>
      <c r="AT365" s="109"/>
      <c r="AU365" s="109"/>
      <c r="AV365" s="1"/>
      <c r="AW365" s="1"/>
      <c r="AX365" s="7"/>
      <c r="AY365" s="7"/>
      <c r="AZ365" s="109"/>
      <c r="BA365" s="109"/>
      <c r="BB365" s="1"/>
      <c r="BC365" s="1"/>
      <c r="BD365" s="7"/>
      <c r="BE365" s="7"/>
      <c r="BF365" s="109"/>
      <c r="BG365" s="109"/>
    </row>
    <row r="366" spans="1:59" ht="14.25" customHeight="1">
      <c r="A366" s="1"/>
      <c r="B366" s="7"/>
      <c r="C366" s="7"/>
      <c r="D366" s="109"/>
      <c r="E366" s="109"/>
      <c r="F366" s="1"/>
      <c r="G366" s="1"/>
      <c r="H366" s="7"/>
      <c r="I366" s="7"/>
      <c r="J366" s="109"/>
      <c r="K366" s="109"/>
      <c r="L366" s="1"/>
      <c r="M366" s="1"/>
      <c r="N366" s="7"/>
      <c r="O366" s="7"/>
      <c r="P366" s="109"/>
      <c r="Q366" s="109"/>
      <c r="R366" s="1"/>
      <c r="S366" s="1"/>
      <c r="T366" s="7"/>
      <c r="U366" s="7"/>
      <c r="V366" s="109"/>
      <c r="W366" s="109"/>
      <c r="X366" s="1"/>
      <c r="Y366" s="1"/>
      <c r="Z366" s="7"/>
      <c r="AA366" s="7"/>
      <c r="AB366" s="109"/>
      <c r="AC366" s="109"/>
      <c r="AD366" s="1"/>
      <c r="AE366" s="1"/>
      <c r="AF366" s="7"/>
      <c r="AG366" s="7"/>
      <c r="AH366" s="109"/>
      <c r="AI366" s="109"/>
      <c r="AJ366" s="1"/>
      <c r="AK366" s="1"/>
      <c r="AL366" s="7"/>
      <c r="AM366" s="7"/>
      <c r="AN366" s="109"/>
      <c r="AO366" s="109"/>
      <c r="AP366" s="1"/>
      <c r="AQ366" s="1"/>
      <c r="AR366" s="7"/>
      <c r="AS366" s="7"/>
      <c r="AT366" s="109"/>
      <c r="AU366" s="109"/>
      <c r="AV366" s="1"/>
      <c r="AW366" s="1"/>
      <c r="AX366" s="7"/>
      <c r="AY366" s="7"/>
      <c r="AZ366" s="109"/>
      <c r="BA366" s="109"/>
      <c r="BB366" s="1"/>
      <c r="BC366" s="1"/>
      <c r="BD366" s="7"/>
      <c r="BE366" s="7"/>
      <c r="BF366" s="109"/>
      <c r="BG366" s="109"/>
    </row>
    <row r="367" spans="1:59" ht="14.25" customHeight="1">
      <c r="A367" s="1"/>
      <c r="B367" s="7"/>
      <c r="C367" s="7"/>
      <c r="D367" s="109"/>
      <c r="E367" s="109"/>
      <c r="F367" s="1"/>
      <c r="G367" s="1"/>
      <c r="H367" s="7"/>
      <c r="I367" s="7"/>
      <c r="J367" s="109"/>
      <c r="K367" s="109"/>
      <c r="L367" s="1"/>
      <c r="M367" s="1"/>
      <c r="N367" s="7"/>
      <c r="O367" s="7"/>
      <c r="P367" s="109"/>
      <c r="Q367" s="109"/>
      <c r="R367" s="1"/>
      <c r="S367" s="1"/>
      <c r="T367" s="7"/>
      <c r="U367" s="7"/>
      <c r="V367" s="109"/>
      <c r="W367" s="109"/>
      <c r="X367" s="1"/>
      <c r="Y367" s="1"/>
      <c r="Z367" s="7"/>
      <c r="AA367" s="7"/>
      <c r="AB367" s="109"/>
      <c r="AC367" s="109"/>
      <c r="AD367" s="1"/>
      <c r="AE367" s="1"/>
      <c r="AF367" s="7"/>
      <c r="AG367" s="7"/>
      <c r="AH367" s="109"/>
      <c r="AI367" s="109"/>
      <c r="AJ367" s="1"/>
      <c r="AK367" s="1"/>
      <c r="AL367" s="7"/>
      <c r="AM367" s="7"/>
      <c r="AN367" s="109"/>
      <c r="AO367" s="109"/>
      <c r="AP367" s="1"/>
      <c r="AQ367" s="1"/>
      <c r="AR367" s="7"/>
      <c r="AS367" s="7"/>
      <c r="AT367" s="109"/>
      <c r="AU367" s="109"/>
      <c r="AV367" s="1"/>
      <c r="AW367" s="1"/>
      <c r="AX367" s="7"/>
      <c r="AY367" s="7"/>
      <c r="AZ367" s="109"/>
      <c r="BA367" s="109"/>
      <c r="BB367" s="1"/>
      <c r="BC367" s="1"/>
      <c r="BD367" s="7"/>
      <c r="BE367" s="7"/>
      <c r="BF367" s="109"/>
      <c r="BG367" s="109"/>
    </row>
    <row r="368" spans="1:59" ht="14.25" customHeight="1">
      <c r="A368" s="1"/>
      <c r="B368" s="7"/>
      <c r="C368" s="7"/>
      <c r="D368" s="109"/>
      <c r="E368" s="109"/>
      <c r="F368" s="1"/>
      <c r="G368" s="1"/>
      <c r="H368" s="7"/>
      <c r="I368" s="7"/>
      <c r="J368" s="109"/>
      <c r="K368" s="109"/>
      <c r="L368" s="1"/>
      <c r="M368" s="1"/>
      <c r="N368" s="7"/>
      <c r="O368" s="7"/>
      <c r="P368" s="109"/>
      <c r="Q368" s="109"/>
      <c r="R368" s="1"/>
      <c r="S368" s="1"/>
      <c r="T368" s="7"/>
      <c r="U368" s="7"/>
      <c r="V368" s="109"/>
      <c r="W368" s="109"/>
      <c r="X368" s="1"/>
      <c r="Y368" s="1"/>
      <c r="Z368" s="7"/>
      <c r="AA368" s="7"/>
      <c r="AB368" s="109"/>
      <c r="AC368" s="109"/>
      <c r="AD368" s="1"/>
      <c r="AE368" s="1"/>
      <c r="AF368" s="7"/>
      <c r="AG368" s="7"/>
      <c r="AH368" s="109"/>
      <c r="AI368" s="109"/>
      <c r="AJ368" s="1"/>
      <c r="AK368" s="1"/>
      <c r="AL368" s="7"/>
      <c r="AM368" s="7"/>
      <c r="AN368" s="109"/>
      <c r="AO368" s="109"/>
      <c r="AP368" s="1"/>
      <c r="AQ368" s="1"/>
      <c r="AR368" s="7"/>
      <c r="AS368" s="7"/>
      <c r="AT368" s="109"/>
      <c r="AU368" s="109"/>
      <c r="AV368" s="1"/>
      <c r="AW368" s="1"/>
      <c r="AX368" s="7"/>
      <c r="AY368" s="7"/>
      <c r="AZ368" s="109"/>
      <c r="BA368" s="109"/>
      <c r="BB368" s="1"/>
      <c r="BC368" s="1"/>
      <c r="BD368" s="7"/>
      <c r="BE368" s="7"/>
      <c r="BF368" s="109"/>
      <c r="BG368" s="109"/>
    </row>
    <row r="369" spans="1:59" ht="14.25" customHeight="1">
      <c r="A369" s="1"/>
      <c r="B369" s="7"/>
      <c r="C369" s="7"/>
      <c r="D369" s="109"/>
      <c r="E369" s="109"/>
      <c r="F369" s="1"/>
      <c r="G369" s="1"/>
      <c r="H369" s="7"/>
      <c r="I369" s="7"/>
      <c r="J369" s="109"/>
      <c r="K369" s="109"/>
      <c r="L369" s="1"/>
      <c r="M369" s="1"/>
      <c r="N369" s="7"/>
      <c r="O369" s="7"/>
      <c r="P369" s="109"/>
      <c r="Q369" s="109"/>
      <c r="R369" s="1"/>
      <c r="S369" s="1"/>
      <c r="T369" s="7"/>
      <c r="U369" s="7"/>
      <c r="V369" s="109"/>
      <c r="W369" s="109"/>
      <c r="X369" s="1"/>
      <c r="Y369" s="1"/>
      <c r="Z369" s="7"/>
      <c r="AA369" s="7"/>
      <c r="AB369" s="109"/>
      <c r="AC369" s="109"/>
      <c r="AD369" s="1"/>
      <c r="AE369" s="1"/>
      <c r="AF369" s="7"/>
      <c r="AG369" s="7"/>
      <c r="AH369" s="109"/>
      <c r="AI369" s="109"/>
      <c r="AJ369" s="1"/>
      <c r="AK369" s="1"/>
      <c r="AL369" s="7"/>
      <c r="AM369" s="7"/>
      <c r="AN369" s="109"/>
      <c r="AO369" s="109"/>
      <c r="AP369" s="1"/>
      <c r="AQ369" s="1"/>
      <c r="AR369" s="7"/>
      <c r="AS369" s="7"/>
      <c r="AT369" s="109"/>
      <c r="AU369" s="109"/>
      <c r="AV369" s="1"/>
      <c r="AW369" s="1"/>
      <c r="AX369" s="7"/>
      <c r="AY369" s="7"/>
      <c r="AZ369" s="109"/>
      <c r="BA369" s="109"/>
      <c r="BB369" s="1"/>
      <c r="BC369" s="1"/>
      <c r="BD369" s="7"/>
      <c r="BE369" s="7"/>
      <c r="BF369" s="109"/>
      <c r="BG369" s="109"/>
    </row>
    <row r="370" spans="1:59" ht="14.25" customHeight="1">
      <c r="A370" s="1"/>
      <c r="B370" s="7"/>
      <c r="C370" s="7"/>
      <c r="D370" s="109"/>
      <c r="E370" s="109"/>
      <c r="F370" s="1"/>
      <c r="G370" s="1"/>
      <c r="H370" s="7"/>
      <c r="I370" s="7"/>
      <c r="J370" s="109"/>
      <c r="K370" s="109"/>
      <c r="L370" s="1"/>
      <c r="M370" s="1"/>
      <c r="N370" s="7"/>
      <c r="O370" s="7"/>
      <c r="P370" s="109"/>
      <c r="Q370" s="109"/>
      <c r="R370" s="1"/>
      <c r="S370" s="1"/>
      <c r="T370" s="7"/>
      <c r="U370" s="7"/>
      <c r="V370" s="109"/>
      <c r="W370" s="109"/>
      <c r="X370" s="1"/>
      <c r="Y370" s="1"/>
      <c r="Z370" s="7"/>
      <c r="AA370" s="7"/>
      <c r="AB370" s="109"/>
      <c r="AC370" s="109"/>
      <c r="AD370" s="1"/>
      <c r="AE370" s="1"/>
      <c r="AF370" s="7"/>
      <c r="AG370" s="7"/>
      <c r="AH370" s="109"/>
      <c r="AI370" s="109"/>
      <c r="AJ370" s="1"/>
      <c r="AK370" s="1"/>
      <c r="AL370" s="7"/>
      <c r="AM370" s="7"/>
      <c r="AN370" s="109"/>
      <c r="AO370" s="109"/>
      <c r="AP370" s="1"/>
      <c r="AQ370" s="1"/>
      <c r="AR370" s="7"/>
      <c r="AS370" s="7"/>
      <c r="AT370" s="109"/>
      <c r="AU370" s="109"/>
      <c r="AV370" s="1"/>
      <c r="AW370" s="1"/>
      <c r="AX370" s="7"/>
      <c r="AY370" s="7"/>
      <c r="AZ370" s="109"/>
      <c r="BA370" s="109"/>
      <c r="BB370" s="1"/>
      <c r="BC370" s="1"/>
      <c r="BD370" s="7"/>
      <c r="BE370" s="7"/>
      <c r="BF370" s="109"/>
      <c r="BG370" s="109"/>
    </row>
    <row r="371" spans="1:59" ht="14.25" customHeight="1">
      <c r="A371" s="1"/>
      <c r="B371" s="7"/>
      <c r="C371" s="7"/>
      <c r="D371" s="109"/>
      <c r="E371" s="109"/>
      <c r="F371" s="1"/>
      <c r="G371" s="1"/>
      <c r="H371" s="7"/>
      <c r="I371" s="7"/>
      <c r="J371" s="109"/>
      <c r="K371" s="109"/>
      <c r="L371" s="1"/>
      <c r="M371" s="1"/>
      <c r="N371" s="7"/>
      <c r="O371" s="7"/>
      <c r="P371" s="109"/>
      <c r="Q371" s="109"/>
      <c r="R371" s="1"/>
      <c r="S371" s="1"/>
      <c r="T371" s="7"/>
      <c r="U371" s="7"/>
      <c r="V371" s="109"/>
      <c r="W371" s="109"/>
      <c r="X371" s="1"/>
      <c r="Y371" s="1"/>
      <c r="Z371" s="7"/>
      <c r="AA371" s="7"/>
      <c r="AB371" s="109"/>
      <c r="AC371" s="109"/>
      <c r="AD371" s="1"/>
      <c r="AE371" s="1"/>
      <c r="AF371" s="7"/>
      <c r="AG371" s="7"/>
      <c r="AH371" s="109"/>
      <c r="AI371" s="109"/>
      <c r="AJ371" s="1"/>
      <c r="AK371" s="1"/>
      <c r="AL371" s="7"/>
      <c r="AM371" s="7"/>
      <c r="AN371" s="109"/>
      <c r="AO371" s="109"/>
      <c r="AP371" s="1"/>
      <c r="AQ371" s="1"/>
      <c r="AR371" s="7"/>
      <c r="AS371" s="7"/>
      <c r="AT371" s="109"/>
      <c r="AU371" s="109"/>
      <c r="AV371" s="1"/>
      <c r="AW371" s="1"/>
      <c r="AX371" s="7"/>
      <c r="AY371" s="7"/>
      <c r="AZ371" s="109"/>
      <c r="BA371" s="109"/>
      <c r="BB371" s="1"/>
      <c r="BC371" s="1"/>
      <c r="BD371" s="7"/>
      <c r="BE371" s="7"/>
      <c r="BF371" s="109"/>
      <c r="BG371" s="109"/>
    </row>
    <row r="372" spans="1:59" ht="14.25" customHeight="1">
      <c r="A372" s="1"/>
      <c r="B372" s="7"/>
      <c r="C372" s="7"/>
      <c r="D372" s="109"/>
      <c r="E372" s="109"/>
      <c r="F372" s="1"/>
      <c r="G372" s="1"/>
      <c r="H372" s="7"/>
      <c r="I372" s="7"/>
      <c r="J372" s="109"/>
      <c r="K372" s="109"/>
      <c r="L372" s="1"/>
      <c r="M372" s="1"/>
      <c r="N372" s="7"/>
      <c r="O372" s="7"/>
      <c r="P372" s="109"/>
      <c r="Q372" s="109"/>
      <c r="R372" s="1"/>
      <c r="S372" s="1"/>
      <c r="T372" s="7"/>
      <c r="U372" s="7"/>
      <c r="V372" s="109"/>
      <c r="W372" s="109"/>
      <c r="X372" s="1"/>
      <c r="Y372" s="1"/>
      <c r="Z372" s="7"/>
      <c r="AA372" s="7"/>
      <c r="AB372" s="109"/>
      <c r="AC372" s="109"/>
      <c r="AD372" s="1"/>
      <c r="AE372" s="1"/>
      <c r="AF372" s="7"/>
      <c r="AG372" s="7"/>
      <c r="AH372" s="109"/>
      <c r="AI372" s="109"/>
      <c r="AJ372" s="1"/>
      <c r="AK372" s="1"/>
      <c r="AL372" s="7"/>
      <c r="AM372" s="7"/>
      <c r="AN372" s="109"/>
      <c r="AO372" s="109"/>
      <c r="AP372" s="1"/>
      <c r="AQ372" s="1"/>
      <c r="AR372" s="7"/>
      <c r="AS372" s="7"/>
      <c r="AT372" s="109"/>
      <c r="AU372" s="109"/>
      <c r="AV372" s="1"/>
      <c r="AW372" s="1"/>
      <c r="AX372" s="7"/>
      <c r="AY372" s="7"/>
      <c r="AZ372" s="109"/>
      <c r="BA372" s="109"/>
      <c r="BB372" s="1"/>
      <c r="BC372" s="1"/>
      <c r="BD372" s="7"/>
      <c r="BE372" s="7"/>
      <c r="BF372" s="109"/>
      <c r="BG372" s="109"/>
    </row>
    <row r="373" spans="1:59" ht="14.25" customHeight="1">
      <c r="A373" s="1"/>
      <c r="B373" s="7"/>
      <c r="C373" s="7"/>
      <c r="D373" s="109"/>
      <c r="E373" s="109"/>
      <c r="F373" s="1"/>
      <c r="G373" s="1"/>
      <c r="H373" s="7"/>
      <c r="I373" s="7"/>
      <c r="J373" s="109"/>
      <c r="K373" s="109"/>
      <c r="L373" s="1"/>
      <c r="M373" s="1"/>
      <c r="N373" s="7"/>
      <c r="O373" s="7"/>
      <c r="P373" s="109"/>
      <c r="Q373" s="109"/>
      <c r="R373" s="1"/>
      <c r="S373" s="1"/>
      <c r="T373" s="7"/>
      <c r="U373" s="7"/>
      <c r="V373" s="109"/>
      <c r="W373" s="109"/>
      <c r="X373" s="1"/>
      <c r="Y373" s="1"/>
      <c r="Z373" s="7"/>
      <c r="AA373" s="7"/>
      <c r="AB373" s="109"/>
      <c r="AC373" s="109"/>
      <c r="AD373" s="1"/>
      <c r="AE373" s="1"/>
      <c r="AF373" s="7"/>
      <c r="AG373" s="7"/>
      <c r="AH373" s="109"/>
      <c r="AI373" s="109"/>
      <c r="AJ373" s="1"/>
      <c r="AK373" s="1"/>
      <c r="AL373" s="7"/>
      <c r="AM373" s="7"/>
      <c r="AN373" s="109"/>
      <c r="AO373" s="109"/>
      <c r="AP373" s="1"/>
      <c r="AQ373" s="1"/>
      <c r="AR373" s="7"/>
      <c r="AS373" s="7"/>
      <c r="AT373" s="109"/>
      <c r="AU373" s="109"/>
      <c r="AV373" s="1"/>
      <c r="AW373" s="1"/>
      <c r="AX373" s="7"/>
      <c r="AY373" s="7"/>
      <c r="AZ373" s="109"/>
      <c r="BA373" s="109"/>
      <c r="BB373" s="1"/>
      <c r="BC373" s="1"/>
      <c r="BD373" s="7"/>
      <c r="BE373" s="7"/>
      <c r="BF373" s="109"/>
      <c r="BG373" s="109"/>
    </row>
    <row r="374" spans="1:59" ht="14.25" customHeight="1">
      <c r="A374" s="1"/>
      <c r="B374" s="7"/>
      <c r="C374" s="7"/>
      <c r="D374" s="109"/>
      <c r="E374" s="109"/>
      <c r="F374" s="1"/>
      <c r="G374" s="1"/>
      <c r="H374" s="7"/>
      <c r="I374" s="7"/>
      <c r="J374" s="109"/>
      <c r="K374" s="109"/>
      <c r="L374" s="1"/>
      <c r="M374" s="1"/>
      <c r="N374" s="7"/>
      <c r="O374" s="7"/>
      <c r="P374" s="109"/>
      <c r="Q374" s="109"/>
      <c r="R374" s="1"/>
      <c r="S374" s="1"/>
      <c r="T374" s="7"/>
      <c r="U374" s="7"/>
      <c r="V374" s="109"/>
      <c r="W374" s="109"/>
      <c r="X374" s="1"/>
      <c r="Y374" s="1"/>
      <c r="Z374" s="7"/>
      <c r="AA374" s="7"/>
      <c r="AB374" s="109"/>
      <c r="AC374" s="109"/>
      <c r="AD374" s="1"/>
      <c r="AE374" s="1"/>
      <c r="AF374" s="7"/>
      <c r="AG374" s="7"/>
      <c r="AH374" s="109"/>
      <c r="AI374" s="109"/>
      <c r="AJ374" s="1"/>
      <c r="AK374" s="1"/>
      <c r="AL374" s="7"/>
      <c r="AM374" s="7"/>
      <c r="AN374" s="109"/>
      <c r="AO374" s="109"/>
      <c r="AP374" s="1"/>
      <c r="AQ374" s="1"/>
      <c r="AR374" s="7"/>
      <c r="AS374" s="7"/>
      <c r="AT374" s="109"/>
      <c r="AU374" s="109"/>
      <c r="AV374" s="1"/>
      <c r="AW374" s="1"/>
      <c r="AX374" s="7"/>
      <c r="AY374" s="7"/>
      <c r="AZ374" s="109"/>
      <c r="BA374" s="109"/>
      <c r="BB374" s="1"/>
      <c r="BC374" s="1"/>
      <c r="BD374" s="7"/>
      <c r="BE374" s="7"/>
      <c r="BF374" s="109"/>
      <c r="BG374" s="109"/>
    </row>
    <row r="375" spans="1:59" ht="14.25" customHeight="1">
      <c r="A375" s="1"/>
      <c r="B375" s="7"/>
      <c r="C375" s="7"/>
      <c r="D375" s="109"/>
      <c r="E375" s="109"/>
      <c r="F375" s="1"/>
      <c r="G375" s="1"/>
      <c r="H375" s="7"/>
      <c r="I375" s="7"/>
      <c r="J375" s="109"/>
      <c r="K375" s="109"/>
      <c r="L375" s="1"/>
      <c r="M375" s="1"/>
      <c r="N375" s="7"/>
      <c r="O375" s="7"/>
      <c r="P375" s="109"/>
      <c r="Q375" s="109"/>
      <c r="R375" s="1"/>
      <c r="S375" s="1"/>
      <c r="T375" s="7"/>
      <c r="U375" s="7"/>
      <c r="V375" s="109"/>
      <c r="W375" s="109"/>
      <c r="X375" s="1"/>
      <c r="Y375" s="1"/>
      <c r="Z375" s="7"/>
      <c r="AA375" s="7"/>
      <c r="AB375" s="109"/>
      <c r="AC375" s="109"/>
      <c r="AD375" s="1"/>
      <c r="AE375" s="1"/>
      <c r="AF375" s="7"/>
      <c r="AG375" s="7"/>
      <c r="AH375" s="109"/>
      <c r="AI375" s="109"/>
      <c r="AJ375" s="1"/>
      <c r="AK375" s="1"/>
      <c r="AL375" s="7"/>
      <c r="AM375" s="7"/>
      <c r="AN375" s="109"/>
      <c r="AO375" s="109"/>
      <c r="AP375" s="1"/>
      <c r="AQ375" s="1"/>
      <c r="AR375" s="7"/>
      <c r="AS375" s="7"/>
      <c r="AT375" s="109"/>
      <c r="AU375" s="109"/>
      <c r="AV375" s="1"/>
      <c r="AW375" s="1"/>
      <c r="AX375" s="7"/>
      <c r="AY375" s="7"/>
      <c r="AZ375" s="109"/>
      <c r="BA375" s="109"/>
      <c r="BB375" s="1"/>
      <c r="BC375" s="1"/>
      <c r="BD375" s="7"/>
      <c r="BE375" s="7"/>
      <c r="BF375" s="109"/>
      <c r="BG375" s="109"/>
    </row>
    <row r="376" spans="1:59" ht="14.25" customHeight="1">
      <c r="A376" s="1"/>
      <c r="B376" s="7"/>
      <c r="C376" s="7"/>
      <c r="D376" s="109"/>
      <c r="E376" s="109"/>
      <c r="F376" s="1"/>
      <c r="G376" s="1"/>
      <c r="H376" s="7"/>
      <c r="I376" s="7"/>
      <c r="J376" s="109"/>
      <c r="K376" s="109"/>
      <c r="L376" s="1"/>
      <c r="M376" s="1"/>
      <c r="N376" s="7"/>
      <c r="O376" s="7"/>
      <c r="P376" s="109"/>
      <c r="Q376" s="109"/>
      <c r="R376" s="1"/>
      <c r="S376" s="1"/>
      <c r="T376" s="7"/>
      <c r="U376" s="7"/>
      <c r="V376" s="109"/>
      <c r="W376" s="109"/>
      <c r="X376" s="1"/>
      <c r="Y376" s="1"/>
      <c r="Z376" s="7"/>
      <c r="AA376" s="7"/>
      <c r="AB376" s="109"/>
      <c r="AC376" s="109"/>
      <c r="AD376" s="1"/>
      <c r="AE376" s="1"/>
      <c r="AF376" s="7"/>
      <c r="AG376" s="7"/>
      <c r="AH376" s="109"/>
      <c r="AI376" s="109"/>
      <c r="AJ376" s="1"/>
      <c r="AK376" s="1"/>
      <c r="AL376" s="7"/>
      <c r="AM376" s="7"/>
      <c r="AN376" s="109"/>
      <c r="AO376" s="109"/>
      <c r="AP376" s="1"/>
      <c r="AQ376" s="1"/>
      <c r="AR376" s="7"/>
      <c r="AS376" s="7"/>
      <c r="AT376" s="109"/>
      <c r="AU376" s="109"/>
      <c r="AV376" s="1"/>
      <c r="AW376" s="1"/>
      <c r="AX376" s="7"/>
      <c r="AY376" s="7"/>
      <c r="AZ376" s="109"/>
      <c r="BA376" s="109"/>
      <c r="BB376" s="1"/>
      <c r="BC376" s="1"/>
      <c r="BD376" s="7"/>
      <c r="BE376" s="7"/>
      <c r="BF376" s="109"/>
      <c r="BG376" s="109"/>
    </row>
    <row r="377" spans="1:59" ht="14.25" customHeight="1">
      <c r="A377" s="1"/>
      <c r="B377" s="7"/>
      <c r="C377" s="7"/>
      <c r="D377" s="109"/>
      <c r="E377" s="109"/>
      <c r="F377" s="1"/>
      <c r="G377" s="1"/>
      <c r="H377" s="7"/>
      <c r="I377" s="7"/>
      <c r="J377" s="109"/>
      <c r="K377" s="109"/>
      <c r="L377" s="1"/>
      <c r="M377" s="1"/>
      <c r="N377" s="7"/>
      <c r="O377" s="7"/>
      <c r="P377" s="109"/>
      <c r="Q377" s="109"/>
      <c r="R377" s="1"/>
      <c r="S377" s="1"/>
      <c r="T377" s="7"/>
      <c r="U377" s="7"/>
      <c r="V377" s="109"/>
      <c r="W377" s="109"/>
      <c r="X377" s="1"/>
      <c r="Y377" s="1"/>
      <c r="Z377" s="7"/>
      <c r="AA377" s="7"/>
      <c r="AB377" s="109"/>
      <c r="AC377" s="109"/>
      <c r="AD377" s="1"/>
      <c r="AE377" s="1"/>
      <c r="AF377" s="7"/>
      <c r="AG377" s="7"/>
      <c r="AH377" s="109"/>
      <c r="AI377" s="109"/>
      <c r="AJ377" s="1"/>
      <c r="AK377" s="1"/>
      <c r="AL377" s="7"/>
      <c r="AM377" s="7"/>
      <c r="AN377" s="109"/>
      <c r="AO377" s="109"/>
      <c r="AP377" s="1"/>
      <c r="AQ377" s="1"/>
      <c r="AR377" s="7"/>
      <c r="AS377" s="7"/>
      <c r="AT377" s="109"/>
      <c r="AU377" s="109"/>
      <c r="AV377" s="1"/>
      <c r="AW377" s="1"/>
      <c r="AX377" s="7"/>
      <c r="AY377" s="7"/>
      <c r="AZ377" s="109"/>
      <c r="BA377" s="109"/>
      <c r="BB377" s="1"/>
      <c r="BC377" s="1"/>
      <c r="BD377" s="7"/>
      <c r="BE377" s="7"/>
      <c r="BF377" s="109"/>
      <c r="BG377" s="109"/>
    </row>
    <row r="378" spans="1:59" ht="14.25" customHeight="1">
      <c r="A378" s="1"/>
      <c r="B378" s="7"/>
      <c r="C378" s="7"/>
      <c r="D378" s="109"/>
      <c r="E378" s="109"/>
      <c r="F378" s="1"/>
      <c r="G378" s="1"/>
      <c r="H378" s="7"/>
      <c r="I378" s="7"/>
      <c r="J378" s="109"/>
      <c r="K378" s="109"/>
      <c r="L378" s="1"/>
      <c r="M378" s="1"/>
      <c r="N378" s="7"/>
      <c r="O378" s="7"/>
      <c r="P378" s="109"/>
      <c r="Q378" s="109"/>
      <c r="R378" s="1"/>
      <c r="S378" s="1"/>
      <c r="T378" s="7"/>
      <c r="U378" s="7"/>
      <c r="V378" s="109"/>
      <c r="W378" s="109"/>
      <c r="X378" s="1"/>
      <c r="Y378" s="1"/>
      <c r="Z378" s="7"/>
      <c r="AA378" s="7"/>
      <c r="AB378" s="109"/>
      <c r="AC378" s="109"/>
      <c r="AD378" s="1"/>
      <c r="AE378" s="1"/>
      <c r="AF378" s="7"/>
      <c r="AG378" s="7"/>
      <c r="AH378" s="109"/>
      <c r="AI378" s="109"/>
      <c r="AJ378" s="1"/>
      <c r="AK378" s="1"/>
      <c r="AL378" s="7"/>
      <c r="AM378" s="7"/>
      <c r="AN378" s="109"/>
      <c r="AO378" s="109"/>
      <c r="AP378" s="1"/>
      <c r="AQ378" s="1"/>
      <c r="AR378" s="7"/>
      <c r="AS378" s="7"/>
      <c r="AT378" s="109"/>
      <c r="AU378" s="109"/>
      <c r="AV378" s="1"/>
      <c r="AW378" s="1"/>
      <c r="AX378" s="7"/>
      <c r="AY378" s="7"/>
      <c r="AZ378" s="109"/>
      <c r="BA378" s="109"/>
      <c r="BB378" s="1"/>
      <c r="BC378" s="1"/>
      <c r="BD378" s="7"/>
      <c r="BE378" s="7"/>
      <c r="BF378" s="109"/>
      <c r="BG378" s="109"/>
    </row>
    <row r="379" spans="1:59" ht="14.25" customHeight="1">
      <c r="A379" s="1"/>
      <c r="B379" s="7"/>
      <c r="C379" s="7"/>
      <c r="D379" s="109"/>
      <c r="E379" s="109"/>
      <c r="F379" s="1"/>
      <c r="G379" s="1"/>
      <c r="H379" s="7"/>
      <c r="I379" s="7"/>
      <c r="J379" s="109"/>
      <c r="K379" s="109"/>
      <c r="L379" s="1"/>
      <c r="M379" s="1"/>
      <c r="N379" s="7"/>
      <c r="O379" s="7"/>
      <c r="P379" s="109"/>
      <c r="Q379" s="109"/>
      <c r="R379" s="1"/>
      <c r="S379" s="1"/>
      <c r="T379" s="7"/>
      <c r="U379" s="7"/>
      <c r="V379" s="109"/>
      <c r="W379" s="109"/>
      <c r="X379" s="1"/>
      <c r="Y379" s="1"/>
      <c r="Z379" s="7"/>
      <c r="AA379" s="7"/>
      <c r="AB379" s="109"/>
      <c r="AC379" s="109"/>
      <c r="AD379" s="1"/>
      <c r="AE379" s="1"/>
      <c r="AF379" s="7"/>
      <c r="AG379" s="7"/>
      <c r="AH379" s="109"/>
      <c r="AI379" s="109"/>
      <c r="AJ379" s="1"/>
      <c r="AK379" s="1"/>
      <c r="AL379" s="7"/>
      <c r="AM379" s="7"/>
      <c r="AN379" s="109"/>
      <c r="AO379" s="109"/>
      <c r="AP379" s="1"/>
      <c r="AQ379" s="1"/>
      <c r="AR379" s="7"/>
      <c r="AS379" s="7"/>
      <c r="AT379" s="109"/>
      <c r="AU379" s="109"/>
      <c r="AV379" s="1"/>
      <c r="AW379" s="1"/>
      <c r="AX379" s="7"/>
      <c r="AY379" s="7"/>
      <c r="AZ379" s="109"/>
      <c r="BA379" s="109"/>
      <c r="BB379" s="1"/>
      <c r="BC379" s="1"/>
      <c r="BD379" s="7"/>
      <c r="BE379" s="7"/>
      <c r="BF379" s="109"/>
      <c r="BG379" s="109"/>
    </row>
    <row r="380" spans="1:59" ht="14.25" customHeight="1">
      <c r="A380" s="1"/>
      <c r="B380" s="7"/>
      <c r="C380" s="7"/>
      <c r="D380" s="109"/>
      <c r="E380" s="109"/>
      <c r="F380" s="1"/>
      <c r="G380" s="1"/>
      <c r="H380" s="7"/>
      <c r="I380" s="7"/>
      <c r="J380" s="109"/>
      <c r="K380" s="109"/>
      <c r="L380" s="1"/>
      <c r="M380" s="1"/>
      <c r="N380" s="7"/>
      <c r="O380" s="7"/>
      <c r="P380" s="109"/>
      <c r="Q380" s="109"/>
      <c r="R380" s="1"/>
      <c r="S380" s="1"/>
      <c r="T380" s="7"/>
      <c r="U380" s="7"/>
      <c r="V380" s="109"/>
      <c r="W380" s="109"/>
      <c r="X380" s="1"/>
      <c r="Y380" s="1"/>
      <c r="Z380" s="7"/>
      <c r="AA380" s="7"/>
      <c r="AB380" s="109"/>
      <c r="AC380" s="109"/>
      <c r="AD380" s="1"/>
      <c r="AE380" s="1"/>
      <c r="AF380" s="7"/>
      <c r="AG380" s="7"/>
      <c r="AH380" s="109"/>
      <c r="AI380" s="109"/>
      <c r="AJ380" s="1"/>
      <c r="AK380" s="1"/>
      <c r="AL380" s="7"/>
      <c r="AM380" s="7"/>
      <c r="AN380" s="109"/>
      <c r="AO380" s="109"/>
      <c r="AP380" s="1"/>
      <c r="AQ380" s="1"/>
      <c r="AR380" s="7"/>
      <c r="AS380" s="7"/>
      <c r="AT380" s="109"/>
      <c r="AU380" s="109"/>
      <c r="AV380" s="1"/>
      <c r="AW380" s="1"/>
      <c r="AX380" s="7"/>
      <c r="AY380" s="7"/>
      <c r="AZ380" s="109"/>
      <c r="BA380" s="109"/>
      <c r="BB380" s="1"/>
      <c r="BC380" s="1"/>
      <c r="BD380" s="7"/>
      <c r="BE380" s="7"/>
      <c r="BF380" s="109"/>
      <c r="BG380" s="109"/>
    </row>
    <row r="381" spans="1:59" ht="14.25" customHeight="1">
      <c r="A381" s="1"/>
      <c r="B381" s="7"/>
      <c r="C381" s="7"/>
      <c r="D381" s="109"/>
      <c r="E381" s="109"/>
      <c r="F381" s="1"/>
      <c r="G381" s="1"/>
      <c r="H381" s="7"/>
      <c r="I381" s="7"/>
      <c r="J381" s="109"/>
      <c r="K381" s="109"/>
      <c r="L381" s="1"/>
      <c r="M381" s="1"/>
      <c r="N381" s="7"/>
      <c r="O381" s="7"/>
      <c r="P381" s="109"/>
      <c r="Q381" s="109"/>
      <c r="R381" s="1"/>
      <c r="S381" s="1"/>
      <c r="T381" s="7"/>
      <c r="U381" s="7"/>
      <c r="V381" s="109"/>
      <c r="W381" s="109"/>
      <c r="X381" s="1"/>
      <c r="Y381" s="1"/>
      <c r="Z381" s="7"/>
      <c r="AA381" s="7"/>
      <c r="AB381" s="109"/>
      <c r="AC381" s="109"/>
      <c r="AD381" s="1"/>
      <c r="AE381" s="1"/>
      <c r="AF381" s="7"/>
      <c r="AG381" s="7"/>
      <c r="AH381" s="109"/>
      <c r="AI381" s="109"/>
      <c r="AJ381" s="1"/>
      <c r="AK381" s="1"/>
      <c r="AL381" s="7"/>
      <c r="AM381" s="7"/>
      <c r="AN381" s="109"/>
      <c r="AO381" s="109"/>
      <c r="AP381" s="1"/>
      <c r="AQ381" s="1"/>
      <c r="AR381" s="7"/>
      <c r="AS381" s="7"/>
      <c r="AT381" s="109"/>
      <c r="AU381" s="109"/>
      <c r="AV381" s="1"/>
      <c r="AW381" s="1"/>
      <c r="AX381" s="7"/>
      <c r="AY381" s="7"/>
      <c r="AZ381" s="109"/>
      <c r="BA381" s="109"/>
      <c r="BB381" s="1"/>
      <c r="BC381" s="1"/>
      <c r="BD381" s="7"/>
      <c r="BE381" s="7"/>
      <c r="BF381" s="109"/>
      <c r="BG381" s="109"/>
    </row>
    <row r="382" spans="1:59" ht="14.25" customHeight="1">
      <c r="A382" s="1"/>
      <c r="B382" s="7"/>
      <c r="C382" s="7"/>
      <c r="D382" s="109"/>
      <c r="E382" s="109"/>
      <c r="F382" s="1"/>
      <c r="G382" s="1"/>
      <c r="H382" s="7"/>
      <c r="I382" s="7"/>
      <c r="J382" s="109"/>
      <c r="K382" s="109"/>
      <c r="L382" s="1"/>
      <c r="M382" s="1"/>
      <c r="N382" s="7"/>
      <c r="O382" s="7"/>
      <c r="P382" s="109"/>
      <c r="Q382" s="109"/>
      <c r="R382" s="1"/>
      <c r="S382" s="1"/>
      <c r="T382" s="7"/>
      <c r="U382" s="7"/>
      <c r="V382" s="109"/>
      <c r="W382" s="109"/>
      <c r="X382" s="1"/>
      <c r="Y382" s="1"/>
      <c r="Z382" s="7"/>
      <c r="AA382" s="7"/>
      <c r="AB382" s="109"/>
      <c r="AC382" s="109"/>
      <c r="AD382" s="1"/>
      <c r="AE382" s="1"/>
      <c r="AF382" s="7"/>
      <c r="AG382" s="7"/>
      <c r="AH382" s="109"/>
      <c r="AI382" s="109"/>
      <c r="AJ382" s="1"/>
      <c r="AK382" s="1"/>
      <c r="AL382" s="7"/>
      <c r="AM382" s="7"/>
      <c r="AN382" s="109"/>
      <c r="AO382" s="109"/>
      <c r="AP382" s="1"/>
      <c r="AQ382" s="1"/>
      <c r="AR382" s="7"/>
      <c r="AS382" s="7"/>
      <c r="AT382" s="109"/>
      <c r="AU382" s="109"/>
      <c r="AV382" s="1"/>
      <c r="AW382" s="1"/>
      <c r="AX382" s="7"/>
      <c r="AY382" s="7"/>
      <c r="AZ382" s="109"/>
      <c r="BA382" s="109"/>
      <c r="BB382" s="1"/>
      <c r="BC382" s="1"/>
      <c r="BD382" s="7"/>
      <c r="BE382" s="7"/>
      <c r="BF382" s="109"/>
      <c r="BG382" s="109"/>
    </row>
    <row r="383" spans="1:59" ht="14.25" customHeight="1">
      <c r="A383" s="1"/>
      <c r="B383" s="7"/>
      <c r="C383" s="7"/>
      <c r="D383" s="109"/>
      <c r="E383" s="109"/>
      <c r="F383" s="1"/>
      <c r="G383" s="1"/>
      <c r="H383" s="7"/>
      <c r="I383" s="7"/>
      <c r="J383" s="109"/>
      <c r="K383" s="109"/>
      <c r="L383" s="1"/>
      <c r="M383" s="1"/>
      <c r="N383" s="7"/>
      <c r="O383" s="7"/>
      <c r="P383" s="109"/>
      <c r="Q383" s="109"/>
      <c r="R383" s="1"/>
      <c r="S383" s="1"/>
      <c r="T383" s="7"/>
      <c r="U383" s="7"/>
      <c r="V383" s="109"/>
      <c r="W383" s="109"/>
      <c r="X383" s="1"/>
      <c r="Y383" s="1"/>
      <c r="Z383" s="7"/>
      <c r="AA383" s="7"/>
      <c r="AB383" s="109"/>
      <c r="AC383" s="109"/>
      <c r="AD383" s="1"/>
      <c r="AE383" s="1"/>
      <c r="AF383" s="7"/>
      <c r="AG383" s="7"/>
      <c r="AH383" s="109"/>
      <c r="AI383" s="109"/>
      <c r="AJ383" s="1"/>
      <c r="AK383" s="1"/>
      <c r="AL383" s="7"/>
      <c r="AM383" s="7"/>
      <c r="AN383" s="109"/>
      <c r="AO383" s="109"/>
      <c r="AP383" s="1"/>
      <c r="AQ383" s="1"/>
      <c r="AR383" s="7"/>
      <c r="AS383" s="7"/>
      <c r="AT383" s="109"/>
      <c r="AU383" s="109"/>
      <c r="AV383" s="1"/>
      <c r="AW383" s="1"/>
      <c r="AX383" s="7"/>
      <c r="AY383" s="7"/>
      <c r="AZ383" s="109"/>
      <c r="BA383" s="109"/>
      <c r="BB383" s="1"/>
      <c r="BC383" s="1"/>
      <c r="BD383" s="7"/>
      <c r="BE383" s="7"/>
      <c r="BF383" s="109"/>
      <c r="BG383" s="109"/>
    </row>
    <row r="384" spans="1:59" ht="14.25" customHeight="1">
      <c r="A384" s="1"/>
      <c r="B384" s="7"/>
      <c r="C384" s="7"/>
      <c r="D384" s="109"/>
      <c r="E384" s="109"/>
      <c r="F384" s="1"/>
      <c r="G384" s="1"/>
      <c r="H384" s="7"/>
      <c r="I384" s="7"/>
      <c r="J384" s="109"/>
      <c r="K384" s="109"/>
      <c r="L384" s="1"/>
      <c r="M384" s="1"/>
      <c r="N384" s="7"/>
      <c r="O384" s="7"/>
      <c r="P384" s="109"/>
      <c r="Q384" s="109"/>
      <c r="R384" s="1"/>
      <c r="S384" s="1"/>
      <c r="T384" s="7"/>
      <c r="U384" s="7"/>
      <c r="V384" s="109"/>
      <c r="W384" s="109"/>
      <c r="X384" s="1"/>
      <c r="Y384" s="1"/>
      <c r="Z384" s="7"/>
      <c r="AA384" s="7"/>
      <c r="AB384" s="109"/>
      <c r="AC384" s="109"/>
      <c r="AD384" s="1"/>
      <c r="AE384" s="1"/>
      <c r="AF384" s="7"/>
      <c r="AG384" s="7"/>
      <c r="AH384" s="109"/>
      <c r="AI384" s="109"/>
      <c r="AJ384" s="1"/>
      <c r="AK384" s="1"/>
      <c r="AL384" s="7"/>
      <c r="AM384" s="7"/>
      <c r="AN384" s="109"/>
      <c r="AO384" s="109"/>
      <c r="AP384" s="1"/>
      <c r="AQ384" s="1"/>
      <c r="AR384" s="7"/>
      <c r="AS384" s="7"/>
      <c r="AT384" s="109"/>
      <c r="AU384" s="109"/>
      <c r="AV384" s="1"/>
      <c r="AW384" s="1"/>
      <c r="AX384" s="7"/>
      <c r="AY384" s="7"/>
      <c r="AZ384" s="109"/>
      <c r="BA384" s="109"/>
      <c r="BB384" s="1"/>
      <c r="BC384" s="1"/>
      <c r="BD384" s="7"/>
      <c r="BE384" s="7"/>
      <c r="BF384" s="109"/>
      <c r="BG384" s="109"/>
    </row>
    <row r="385" spans="1:59" ht="14.25" customHeight="1">
      <c r="A385" s="1"/>
      <c r="B385" s="7"/>
      <c r="C385" s="7"/>
      <c r="D385" s="109"/>
      <c r="E385" s="109"/>
      <c r="F385" s="1"/>
      <c r="G385" s="1"/>
      <c r="H385" s="7"/>
      <c r="I385" s="7"/>
      <c r="J385" s="109"/>
      <c r="K385" s="109"/>
      <c r="L385" s="1"/>
      <c r="M385" s="1"/>
      <c r="N385" s="7"/>
      <c r="O385" s="7"/>
      <c r="P385" s="109"/>
      <c r="Q385" s="109"/>
      <c r="R385" s="1"/>
      <c r="S385" s="1"/>
      <c r="T385" s="7"/>
      <c r="U385" s="7"/>
      <c r="V385" s="109"/>
      <c r="W385" s="109"/>
      <c r="X385" s="1"/>
      <c r="Y385" s="1"/>
      <c r="Z385" s="7"/>
      <c r="AA385" s="7"/>
      <c r="AB385" s="109"/>
      <c r="AC385" s="109"/>
      <c r="AD385" s="1"/>
      <c r="AE385" s="1"/>
      <c r="AF385" s="7"/>
      <c r="AG385" s="7"/>
      <c r="AH385" s="109"/>
      <c r="AI385" s="109"/>
      <c r="AJ385" s="1"/>
      <c r="AK385" s="1"/>
      <c r="AL385" s="7"/>
      <c r="AM385" s="7"/>
      <c r="AN385" s="109"/>
      <c r="AO385" s="109"/>
      <c r="AP385" s="1"/>
      <c r="AQ385" s="1"/>
      <c r="AR385" s="7"/>
      <c r="AS385" s="7"/>
      <c r="AT385" s="109"/>
      <c r="AU385" s="109"/>
      <c r="AV385" s="1"/>
      <c r="AW385" s="1"/>
      <c r="AX385" s="7"/>
      <c r="AY385" s="7"/>
      <c r="AZ385" s="109"/>
      <c r="BA385" s="109"/>
      <c r="BB385" s="1"/>
      <c r="BC385" s="1"/>
      <c r="BD385" s="7"/>
      <c r="BE385" s="7"/>
      <c r="BF385" s="109"/>
      <c r="BG385" s="109"/>
    </row>
    <row r="386" spans="1:59" ht="14.25" customHeight="1">
      <c r="A386" s="1"/>
      <c r="B386" s="7"/>
      <c r="C386" s="7"/>
      <c r="D386" s="109"/>
      <c r="E386" s="109"/>
      <c r="F386" s="1"/>
      <c r="G386" s="1"/>
      <c r="H386" s="7"/>
      <c r="I386" s="7"/>
      <c r="J386" s="109"/>
      <c r="K386" s="109"/>
      <c r="L386" s="1"/>
      <c r="M386" s="1"/>
      <c r="N386" s="7"/>
      <c r="O386" s="7"/>
      <c r="P386" s="109"/>
      <c r="Q386" s="109"/>
      <c r="R386" s="1"/>
      <c r="S386" s="1"/>
      <c r="T386" s="7"/>
      <c r="U386" s="7"/>
      <c r="V386" s="109"/>
      <c r="W386" s="109"/>
      <c r="X386" s="1"/>
      <c r="Y386" s="1"/>
      <c r="Z386" s="7"/>
      <c r="AA386" s="7"/>
      <c r="AB386" s="109"/>
      <c r="AC386" s="109"/>
      <c r="AD386" s="1"/>
      <c r="AE386" s="1"/>
      <c r="AF386" s="7"/>
      <c r="AG386" s="7"/>
      <c r="AH386" s="109"/>
      <c r="AI386" s="109"/>
      <c r="AJ386" s="1"/>
      <c r="AK386" s="1"/>
      <c r="AL386" s="7"/>
      <c r="AM386" s="7"/>
      <c r="AN386" s="109"/>
      <c r="AO386" s="109"/>
      <c r="AP386" s="1"/>
      <c r="AQ386" s="1"/>
      <c r="AR386" s="7"/>
      <c r="AS386" s="7"/>
      <c r="AT386" s="109"/>
      <c r="AU386" s="109"/>
      <c r="AV386" s="1"/>
      <c r="AW386" s="1"/>
      <c r="AX386" s="7"/>
      <c r="AY386" s="7"/>
      <c r="AZ386" s="109"/>
      <c r="BA386" s="109"/>
      <c r="BB386" s="1"/>
      <c r="BC386" s="1"/>
      <c r="BD386" s="7"/>
      <c r="BE386" s="7"/>
      <c r="BF386" s="109"/>
      <c r="BG386" s="109"/>
    </row>
    <row r="387" spans="1:59" ht="14.25" customHeight="1">
      <c r="A387" s="1"/>
      <c r="B387" s="7"/>
      <c r="C387" s="7"/>
      <c r="D387" s="109"/>
      <c r="E387" s="109"/>
      <c r="F387" s="1"/>
      <c r="G387" s="1"/>
      <c r="H387" s="7"/>
      <c r="I387" s="7"/>
      <c r="J387" s="109"/>
      <c r="K387" s="109"/>
      <c r="L387" s="1"/>
      <c r="M387" s="1"/>
      <c r="N387" s="7"/>
      <c r="O387" s="7"/>
      <c r="P387" s="109"/>
      <c r="Q387" s="109"/>
      <c r="R387" s="1"/>
      <c r="S387" s="1"/>
      <c r="T387" s="7"/>
      <c r="U387" s="7"/>
      <c r="V387" s="109"/>
      <c r="W387" s="109"/>
      <c r="X387" s="1"/>
      <c r="Y387" s="1"/>
      <c r="Z387" s="7"/>
      <c r="AA387" s="7"/>
      <c r="AB387" s="109"/>
      <c r="AC387" s="109"/>
      <c r="AD387" s="1"/>
      <c r="AE387" s="1"/>
      <c r="AF387" s="7"/>
      <c r="AG387" s="7"/>
      <c r="AH387" s="109"/>
      <c r="AI387" s="109"/>
      <c r="AJ387" s="1"/>
      <c r="AK387" s="1"/>
      <c r="AL387" s="7"/>
      <c r="AM387" s="7"/>
      <c r="AN387" s="109"/>
      <c r="AO387" s="109"/>
      <c r="AP387" s="1"/>
      <c r="AQ387" s="1"/>
      <c r="AR387" s="7"/>
      <c r="AS387" s="7"/>
      <c r="AT387" s="109"/>
      <c r="AU387" s="109"/>
      <c r="AV387" s="1"/>
      <c r="AW387" s="1"/>
      <c r="AX387" s="7"/>
      <c r="AY387" s="7"/>
      <c r="AZ387" s="109"/>
      <c r="BA387" s="109"/>
      <c r="BB387" s="1"/>
      <c r="BC387" s="1"/>
      <c r="BD387" s="7"/>
      <c r="BE387" s="7"/>
      <c r="BF387" s="109"/>
      <c r="BG387" s="109"/>
    </row>
    <row r="388" spans="1:59" ht="14.25" customHeight="1">
      <c r="A388" s="1"/>
      <c r="B388" s="7"/>
      <c r="C388" s="7"/>
      <c r="D388" s="109"/>
      <c r="E388" s="109"/>
      <c r="F388" s="1"/>
      <c r="G388" s="1"/>
      <c r="H388" s="7"/>
      <c r="I388" s="7"/>
      <c r="J388" s="109"/>
      <c r="K388" s="109"/>
      <c r="L388" s="1"/>
      <c r="M388" s="1"/>
      <c r="N388" s="7"/>
      <c r="O388" s="7"/>
      <c r="P388" s="109"/>
      <c r="Q388" s="109"/>
      <c r="R388" s="1"/>
      <c r="S388" s="1"/>
      <c r="T388" s="7"/>
      <c r="U388" s="7"/>
      <c r="V388" s="109"/>
      <c r="W388" s="109"/>
      <c r="X388" s="1"/>
      <c r="Y388" s="1"/>
      <c r="Z388" s="7"/>
      <c r="AA388" s="7"/>
      <c r="AB388" s="109"/>
      <c r="AC388" s="109"/>
      <c r="AD388" s="1"/>
      <c r="AE388" s="1"/>
      <c r="AF388" s="7"/>
      <c r="AG388" s="7"/>
      <c r="AH388" s="109"/>
      <c r="AI388" s="109"/>
      <c r="AJ388" s="1"/>
      <c r="AK388" s="1"/>
      <c r="AL388" s="7"/>
      <c r="AM388" s="7"/>
      <c r="AN388" s="109"/>
      <c r="AO388" s="109"/>
      <c r="AP388" s="1"/>
      <c r="AQ388" s="1"/>
      <c r="AR388" s="7"/>
      <c r="AS388" s="7"/>
      <c r="AT388" s="109"/>
      <c r="AU388" s="109"/>
      <c r="AV388" s="1"/>
      <c r="AW388" s="1"/>
      <c r="AX388" s="7"/>
      <c r="AY388" s="7"/>
      <c r="AZ388" s="109"/>
      <c r="BA388" s="109"/>
      <c r="BB388" s="1"/>
      <c r="BC388" s="1"/>
      <c r="BD388" s="7"/>
      <c r="BE388" s="7"/>
      <c r="BF388" s="109"/>
      <c r="BG388" s="109"/>
    </row>
    <row r="389" spans="1:59" ht="14.25" customHeight="1">
      <c r="A389" s="1"/>
      <c r="B389" s="7"/>
      <c r="C389" s="7"/>
      <c r="D389" s="109"/>
      <c r="E389" s="109"/>
      <c r="F389" s="1"/>
      <c r="G389" s="1"/>
      <c r="H389" s="7"/>
      <c r="I389" s="7"/>
      <c r="J389" s="109"/>
      <c r="K389" s="109"/>
      <c r="L389" s="1"/>
      <c r="M389" s="1"/>
      <c r="N389" s="7"/>
      <c r="O389" s="7"/>
      <c r="P389" s="109"/>
      <c r="Q389" s="109"/>
      <c r="R389" s="1"/>
      <c r="S389" s="1"/>
      <c r="T389" s="7"/>
      <c r="U389" s="7"/>
      <c r="V389" s="109"/>
      <c r="W389" s="109"/>
      <c r="X389" s="1"/>
      <c r="Y389" s="1"/>
      <c r="Z389" s="7"/>
      <c r="AA389" s="7"/>
      <c r="AB389" s="109"/>
      <c r="AC389" s="109"/>
      <c r="AD389" s="1"/>
      <c r="AE389" s="1"/>
      <c r="AF389" s="7"/>
      <c r="AG389" s="7"/>
      <c r="AH389" s="109"/>
      <c r="AI389" s="109"/>
      <c r="AJ389" s="1"/>
      <c r="AK389" s="1"/>
      <c r="AL389" s="7"/>
      <c r="AM389" s="7"/>
      <c r="AN389" s="109"/>
      <c r="AO389" s="109"/>
      <c r="AP389" s="1"/>
      <c r="AQ389" s="1"/>
      <c r="AR389" s="7"/>
      <c r="AS389" s="7"/>
      <c r="AT389" s="109"/>
      <c r="AU389" s="109"/>
      <c r="AV389" s="1"/>
      <c r="AW389" s="1"/>
      <c r="AX389" s="7"/>
      <c r="AY389" s="7"/>
      <c r="AZ389" s="109"/>
      <c r="BA389" s="109"/>
      <c r="BB389" s="1"/>
      <c r="BC389" s="1"/>
      <c r="BD389" s="7"/>
      <c r="BE389" s="7"/>
      <c r="BF389" s="109"/>
      <c r="BG389" s="109"/>
    </row>
    <row r="390" spans="1:59" ht="14.25" customHeight="1">
      <c r="A390" s="1"/>
      <c r="B390" s="7"/>
      <c r="C390" s="7"/>
      <c r="D390" s="109"/>
      <c r="E390" s="109"/>
      <c r="F390" s="1"/>
      <c r="G390" s="1"/>
      <c r="H390" s="7"/>
      <c r="I390" s="7"/>
      <c r="J390" s="109"/>
      <c r="K390" s="109"/>
      <c r="L390" s="1"/>
      <c r="M390" s="1"/>
      <c r="N390" s="7"/>
      <c r="O390" s="7"/>
      <c r="P390" s="109"/>
      <c r="Q390" s="109"/>
      <c r="R390" s="1"/>
      <c r="S390" s="1"/>
      <c r="T390" s="7"/>
      <c r="U390" s="7"/>
      <c r="V390" s="109"/>
      <c r="W390" s="109"/>
      <c r="X390" s="1"/>
      <c r="Y390" s="1"/>
      <c r="Z390" s="7"/>
      <c r="AA390" s="7"/>
      <c r="AB390" s="109"/>
      <c r="AC390" s="109"/>
      <c r="AD390" s="1"/>
      <c r="AE390" s="1"/>
      <c r="AF390" s="7"/>
      <c r="AG390" s="7"/>
      <c r="AH390" s="109"/>
      <c r="AI390" s="109"/>
      <c r="AJ390" s="1"/>
      <c r="AK390" s="1"/>
      <c r="AL390" s="7"/>
      <c r="AM390" s="7"/>
      <c r="AN390" s="109"/>
      <c r="AO390" s="109"/>
      <c r="AP390" s="1"/>
      <c r="AQ390" s="1"/>
      <c r="AR390" s="7"/>
      <c r="AS390" s="7"/>
      <c r="AT390" s="109"/>
      <c r="AU390" s="109"/>
      <c r="AV390" s="1"/>
      <c r="AW390" s="1"/>
      <c r="AX390" s="7"/>
      <c r="AY390" s="7"/>
      <c r="AZ390" s="109"/>
      <c r="BA390" s="109"/>
      <c r="BB390" s="1"/>
      <c r="BC390" s="1"/>
      <c r="BD390" s="7"/>
      <c r="BE390" s="7"/>
      <c r="BF390" s="109"/>
      <c r="BG390" s="109"/>
    </row>
    <row r="391" spans="1:59" ht="14.25" customHeight="1">
      <c r="A391" s="1"/>
      <c r="B391" s="7"/>
      <c r="C391" s="7"/>
      <c r="D391" s="109"/>
      <c r="E391" s="109"/>
      <c r="F391" s="1"/>
      <c r="G391" s="1"/>
      <c r="H391" s="7"/>
      <c r="I391" s="7"/>
      <c r="J391" s="109"/>
      <c r="K391" s="109"/>
      <c r="L391" s="1"/>
      <c r="M391" s="1"/>
      <c r="N391" s="7"/>
      <c r="O391" s="7"/>
      <c r="P391" s="109"/>
      <c r="Q391" s="109"/>
      <c r="R391" s="1"/>
      <c r="S391" s="1"/>
      <c r="T391" s="7"/>
      <c r="U391" s="7"/>
      <c r="V391" s="109"/>
      <c r="W391" s="109"/>
      <c r="X391" s="1"/>
      <c r="Y391" s="1"/>
      <c r="Z391" s="7"/>
      <c r="AA391" s="7"/>
      <c r="AB391" s="109"/>
      <c r="AC391" s="109"/>
      <c r="AD391" s="1"/>
      <c r="AE391" s="1"/>
      <c r="AF391" s="7"/>
      <c r="AG391" s="7"/>
      <c r="AH391" s="109"/>
      <c r="AI391" s="109"/>
      <c r="AJ391" s="1"/>
      <c r="AK391" s="1"/>
      <c r="AL391" s="7"/>
      <c r="AM391" s="7"/>
      <c r="AN391" s="109"/>
      <c r="AO391" s="109"/>
      <c r="AP391" s="1"/>
      <c r="AQ391" s="1"/>
      <c r="AR391" s="7"/>
      <c r="AS391" s="7"/>
      <c r="AT391" s="109"/>
      <c r="AU391" s="109"/>
      <c r="AV391" s="1"/>
      <c r="AW391" s="1"/>
      <c r="AX391" s="7"/>
      <c r="AY391" s="7"/>
      <c r="AZ391" s="109"/>
      <c r="BA391" s="109"/>
      <c r="BB391" s="1"/>
      <c r="BC391" s="1"/>
      <c r="BD391" s="7"/>
      <c r="BE391" s="7"/>
      <c r="BF391" s="109"/>
      <c r="BG391" s="109"/>
    </row>
    <row r="392" spans="1:59" ht="14.25" customHeight="1">
      <c r="A392" s="1"/>
      <c r="B392" s="7"/>
      <c r="C392" s="7"/>
      <c r="D392" s="109"/>
      <c r="E392" s="109"/>
      <c r="F392" s="1"/>
      <c r="G392" s="1"/>
      <c r="H392" s="7"/>
      <c r="I392" s="7"/>
      <c r="J392" s="109"/>
      <c r="K392" s="109"/>
      <c r="L392" s="1"/>
      <c r="M392" s="1"/>
      <c r="N392" s="7"/>
      <c r="O392" s="7"/>
      <c r="P392" s="109"/>
      <c r="Q392" s="109"/>
      <c r="R392" s="1"/>
      <c r="S392" s="1"/>
      <c r="T392" s="7"/>
      <c r="U392" s="7"/>
      <c r="V392" s="109"/>
      <c r="W392" s="109"/>
      <c r="X392" s="1"/>
      <c r="Y392" s="1"/>
      <c r="Z392" s="7"/>
      <c r="AA392" s="7"/>
      <c r="AB392" s="109"/>
      <c r="AC392" s="109"/>
      <c r="AD392" s="1"/>
      <c r="AE392" s="1"/>
      <c r="AF392" s="7"/>
      <c r="AG392" s="7"/>
      <c r="AH392" s="109"/>
      <c r="AI392" s="109"/>
      <c r="AJ392" s="1"/>
      <c r="AK392" s="1"/>
      <c r="AL392" s="7"/>
      <c r="AM392" s="7"/>
      <c r="AN392" s="109"/>
      <c r="AO392" s="109"/>
      <c r="AP392" s="1"/>
      <c r="AQ392" s="1"/>
      <c r="AR392" s="7"/>
      <c r="AS392" s="7"/>
      <c r="AT392" s="109"/>
      <c r="AU392" s="109"/>
      <c r="AV392" s="1"/>
      <c r="AW392" s="1"/>
      <c r="AX392" s="7"/>
      <c r="AY392" s="7"/>
      <c r="AZ392" s="109"/>
      <c r="BA392" s="109"/>
      <c r="BB392" s="1"/>
      <c r="BC392" s="1"/>
      <c r="BD392" s="7"/>
      <c r="BE392" s="7"/>
      <c r="BF392" s="109"/>
      <c r="BG392" s="109"/>
    </row>
    <row r="393" spans="1:59" ht="14.25" customHeight="1">
      <c r="A393" s="1"/>
      <c r="B393" s="7"/>
      <c r="C393" s="7"/>
      <c r="D393" s="109"/>
      <c r="E393" s="109"/>
      <c r="F393" s="1"/>
      <c r="G393" s="1"/>
      <c r="H393" s="7"/>
      <c r="I393" s="7"/>
      <c r="J393" s="109"/>
      <c r="K393" s="109"/>
      <c r="L393" s="1"/>
      <c r="M393" s="1"/>
      <c r="N393" s="7"/>
      <c r="O393" s="7"/>
      <c r="P393" s="109"/>
      <c r="Q393" s="109"/>
      <c r="R393" s="1"/>
      <c r="S393" s="1"/>
      <c r="T393" s="7"/>
      <c r="U393" s="7"/>
      <c r="V393" s="109"/>
      <c r="W393" s="109"/>
      <c r="X393" s="1"/>
      <c r="Y393" s="1"/>
      <c r="Z393" s="7"/>
      <c r="AA393" s="7"/>
      <c r="AB393" s="109"/>
      <c r="AC393" s="109"/>
      <c r="AD393" s="1"/>
      <c r="AE393" s="1"/>
      <c r="AF393" s="7"/>
      <c r="AG393" s="7"/>
      <c r="AH393" s="109"/>
      <c r="AI393" s="109"/>
      <c r="AJ393" s="1"/>
      <c r="AK393" s="1"/>
      <c r="AL393" s="7"/>
      <c r="AM393" s="7"/>
      <c r="AN393" s="109"/>
      <c r="AO393" s="109"/>
      <c r="AP393" s="1"/>
      <c r="AQ393" s="1"/>
      <c r="AR393" s="7"/>
      <c r="AS393" s="7"/>
      <c r="AT393" s="109"/>
      <c r="AU393" s="109"/>
      <c r="AV393" s="1"/>
      <c r="AW393" s="1"/>
      <c r="AX393" s="7"/>
      <c r="AY393" s="7"/>
      <c r="AZ393" s="109"/>
      <c r="BA393" s="109"/>
      <c r="BB393" s="1"/>
      <c r="BC393" s="1"/>
      <c r="BD393" s="7"/>
      <c r="BE393" s="7"/>
      <c r="BF393" s="109"/>
      <c r="BG393" s="109"/>
    </row>
    <row r="394" spans="1:59" ht="14.25" customHeight="1">
      <c r="A394" s="1"/>
      <c r="B394" s="7"/>
      <c r="C394" s="7"/>
      <c r="D394" s="109"/>
      <c r="E394" s="109"/>
      <c r="F394" s="1"/>
      <c r="G394" s="1"/>
      <c r="H394" s="7"/>
      <c r="I394" s="7"/>
      <c r="J394" s="109"/>
      <c r="K394" s="109"/>
      <c r="L394" s="1"/>
      <c r="M394" s="1"/>
      <c r="N394" s="7"/>
      <c r="O394" s="7"/>
      <c r="P394" s="109"/>
      <c r="Q394" s="109"/>
      <c r="R394" s="1"/>
      <c r="S394" s="1"/>
      <c r="T394" s="7"/>
      <c r="U394" s="7"/>
      <c r="V394" s="109"/>
      <c r="W394" s="109"/>
      <c r="X394" s="1"/>
      <c r="Y394" s="1"/>
      <c r="Z394" s="7"/>
      <c r="AA394" s="7"/>
      <c r="AB394" s="109"/>
      <c r="AC394" s="109"/>
      <c r="AD394" s="1"/>
      <c r="AE394" s="1"/>
      <c r="AF394" s="7"/>
      <c r="AG394" s="7"/>
      <c r="AH394" s="109"/>
      <c r="AI394" s="109"/>
      <c r="AJ394" s="1"/>
      <c r="AK394" s="1"/>
      <c r="AL394" s="7"/>
      <c r="AM394" s="7"/>
      <c r="AN394" s="109"/>
      <c r="AO394" s="109"/>
      <c r="AP394" s="1"/>
      <c r="AQ394" s="1"/>
      <c r="AR394" s="7"/>
      <c r="AS394" s="7"/>
      <c r="AT394" s="109"/>
      <c r="AU394" s="109"/>
      <c r="AV394" s="1"/>
      <c r="AW394" s="1"/>
      <c r="AX394" s="7"/>
      <c r="AY394" s="7"/>
      <c r="AZ394" s="109"/>
      <c r="BA394" s="109"/>
      <c r="BB394" s="1"/>
      <c r="BC394" s="1"/>
      <c r="BD394" s="7"/>
      <c r="BE394" s="7"/>
      <c r="BF394" s="109"/>
      <c r="BG394" s="109"/>
    </row>
    <row r="395" spans="1:59" ht="14.25" customHeight="1">
      <c r="A395" s="1"/>
      <c r="B395" s="7"/>
      <c r="C395" s="7"/>
      <c r="D395" s="109"/>
      <c r="E395" s="109"/>
      <c r="F395" s="1"/>
      <c r="G395" s="1"/>
      <c r="H395" s="7"/>
      <c r="I395" s="7"/>
      <c r="J395" s="109"/>
      <c r="K395" s="109"/>
      <c r="L395" s="1"/>
      <c r="M395" s="1"/>
      <c r="N395" s="7"/>
      <c r="O395" s="7"/>
      <c r="P395" s="109"/>
      <c r="Q395" s="109"/>
      <c r="R395" s="1"/>
      <c r="S395" s="1"/>
      <c r="T395" s="7"/>
      <c r="U395" s="7"/>
      <c r="V395" s="109"/>
      <c r="W395" s="109"/>
      <c r="X395" s="1"/>
      <c r="Y395" s="1"/>
      <c r="Z395" s="7"/>
      <c r="AA395" s="7"/>
      <c r="AB395" s="109"/>
      <c r="AC395" s="109"/>
      <c r="AD395" s="1"/>
      <c r="AE395" s="1"/>
      <c r="AF395" s="7"/>
      <c r="AG395" s="7"/>
      <c r="AH395" s="109"/>
      <c r="AI395" s="109"/>
      <c r="AJ395" s="1"/>
      <c r="AK395" s="1"/>
      <c r="AL395" s="7"/>
      <c r="AM395" s="7"/>
      <c r="AN395" s="109"/>
      <c r="AO395" s="109"/>
      <c r="AP395" s="1"/>
      <c r="AQ395" s="1"/>
      <c r="AR395" s="7"/>
      <c r="AS395" s="7"/>
      <c r="AT395" s="109"/>
      <c r="AU395" s="109"/>
      <c r="AV395" s="1"/>
      <c r="AW395" s="1"/>
      <c r="AX395" s="7"/>
      <c r="AY395" s="7"/>
      <c r="AZ395" s="109"/>
      <c r="BA395" s="109"/>
      <c r="BB395" s="1"/>
      <c r="BC395" s="1"/>
      <c r="BD395" s="7"/>
      <c r="BE395" s="7"/>
      <c r="BF395" s="109"/>
      <c r="BG395" s="109"/>
    </row>
    <row r="396" spans="1:59" ht="14.25" customHeight="1">
      <c r="A396" s="1"/>
      <c r="B396" s="7"/>
      <c r="C396" s="7"/>
      <c r="D396" s="109"/>
      <c r="E396" s="109"/>
      <c r="F396" s="1"/>
      <c r="G396" s="1"/>
      <c r="H396" s="7"/>
      <c r="I396" s="7"/>
      <c r="J396" s="109"/>
      <c r="K396" s="109"/>
      <c r="L396" s="1"/>
      <c r="M396" s="1"/>
      <c r="N396" s="7"/>
      <c r="O396" s="7"/>
      <c r="P396" s="109"/>
      <c r="Q396" s="109"/>
      <c r="R396" s="1"/>
      <c r="S396" s="1"/>
      <c r="T396" s="7"/>
      <c r="U396" s="7"/>
      <c r="V396" s="109"/>
      <c r="W396" s="109"/>
      <c r="X396" s="1"/>
      <c r="Y396" s="1"/>
      <c r="Z396" s="7"/>
      <c r="AA396" s="7"/>
      <c r="AB396" s="109"/>
      <c r="AC396" s="109"/>
      <c r="AD396" s="1"/>
      <c r="AE396" s="1"/>
      <c r="AF396" s="7"/>
      <c r="AG396" s="7"/>
      <c r="AH396" s="109"/>
      <c r="AI396" s="109"/>
      <c r="AJ396" s="1"/>
      <c r="AK396" s="1"/>
      <c r="AL396" s="7"/>
      <c r="AM396" s="7"/>
      <c r="AN396" s="109"/>
      <c r="AO396" s="109"/>
      <c r="AP396" s="1"/>
      <c r="AQ396" s="1"/>
      <c r="AR396" s="7"/>
      <c r="AS396" s="7"/>
      <c r="AT396" s="109"/>
      <c r="AU396" s="109"/>
      <c r="AV396" s="1"/>
      <c r="AW396" s="1"/>
      <c r="AX396" s="7"/>
      <c r="AY396" s="7"/>
      <c r="AZ396" s="109"/>
      <c r="BA396" s="109"/>
      <c r="BB396" s="1"/>
      <c r="BC396" s="1"/>
      <c r="BD396" s="7"/>
      <c r="BE396" s="7"/>
      <c r="BF396" s="109"/>
      <c r="BG396" s="109"/>
    </row>
    <row r="397" spans="1:59" ht="14.25" customHeight="1">
      <c r="A397" s="1"/>
      <c r="B397" s="7"/>
      <c r="C397" s="7"/>
      <c r="D397" s="109"/>
      <c r="E397" s="109"/>
      <c r="F397" s="1"/>
      <c r="G397" s="1"/>
      <c r="H397" s="7"/>
      <c r="I397" s="7"/>
      <c r="J397" s="109"/>
      <c r="K397" s="109"/>
      <c r="L397" s="1"/>
      <c r="M397" s="1"/>
      <c r="N397" s="7"/>
      <c r="O397" s="7"/>
      <c r="P397" s="109"/>
      <c r="Q397" s="109"/>
      <c r="R397" s="1"/>
      <c r="S397" s="1"/>
      <c r="T397" s="7"/>
      <c r="U397" s="7"/>
      <c r="V397" s="109"/>
      <c r="W397" s="109"/>
      <c r="X397" s="1"/>
      <c r="Y397" s="1"/>
      <c r="Z397" s="7"/>
      <c r="AA397" s="7"/>
      <c r="AB397" s="109"/>
      <c r="AC397" s="109"/>
      <c r="AD397" s="1"/>
      <c r="AE397" s="1"/>
      <c r="AF397" s="7"/>
      <c r="AG397" s="7"/>
      <c r="AH397" s="109"/>
      <c r="AI397" s="109"/>
      <c r="AJ397" s="1"/>
      <c r="AK397" s="1"/>
      <c r="AL397" s="7"/>
      <c r="AM397" s="7"/>
      <c r="AN397" s="109"/>
      <c r="AO397" s="109"/>
      <c r="AP397" s="1"/>
      <c r="AQ397" s="1"/>
      <c r="AR397" s="7"/>
      <c r="AS397" s="7"/>
      <c r="AT397" s="109"/>
      <c r="AU397" s="109"/>
      <c r="AV397" s="1"/>
      <c r="AW397" s="1"/>
      <c r="AX397" s="7"/>
      <c r="AY397" s="7"/>
      <c r="AZ397" s="109"/>
      <c r="BA397" s="109"/>
      <c r="BB397" s="1"/>
      <c r="BC397" s="1"/>
      <c r="BD397" s="7"/>
      <c r="BE397" s="7"/>
      <c r="BF397" s="109"/>
      <c r="BG397" s="109"/>
    </row>
    <row r="398" spans="1:59" ht="14.25" customHeight="1">
      <c r="A398" s="1"/>
      <c r="B398" s="7"/>
      <c r="C398" s="7"/>
      <c r="D398" s="109"/>
      <c r="E398" s="109"/>
      <c r="F398" s="1"/>
      <c r="G398" s="1"/>
      <c r="H398" s="7"/>
      <c r="I398" s="7"/>
      <c r="J398" s="109"/>
      <c r="K398" s="109"/>
      <c r="L398" s="1"/>
      <c r="M398" s="1"/>
      <c r="N398" s="7"/>
      <c r="O398" s="7"/>
      <c r="P398" s="109"/>
      <c r="Q398" s="109"/>
      <c r="R398" s="1"/>
      <c r="S398" s="1"/>
      <c r="T398" s="7"/>
      <c r="U398" s="7"/>
      <c r="V398" s="109"/>
      <c r="W398" s="109"/>
      <c r="X398" s="1"/>
      <c r="Y398" s="1"/>
      <c r="Z398" s="7"/>
      <c r="AA398" s="7"/>
      <c r="AB398" s="109"/>
      <c r="AC398" s="109"/>
      <c r="AD398" s="1"/>
      <c r="AE398" s="1"/>
      <c r="AF398" s="7"/>
      <c r="AG398" s="7"/>
      <c r="AH398" s="109"/>
      <c r="AI398" s="109"/>
      <c r="AJ398" s="1"/>
      <c r="AK398" s="1"/>
      <c r="AL398" s="7"/>
      <c r="AM398" s="7"/>
      <c r="AN398" s="109"/>
      <c r="AO398" s="109"/>
      <c r="AP398" s="1"/>
      <c r="AQ398" s="1"/>
      <c r="AR398" s="7"/>
      <c r="AS398" s="7"/>
      <c r="AT398" s="109"/>
      <c r="AU398" s="109"/>
      <c r="AV398" s="1"/>
      <c r="AW398" s="1"/>
      <c r="AX398" s="7"/>
      <c r="AY398" s="7"/>
      <c r="AZ398" s="109"/>
      <c r="BA398" s="109"/>
      <c r="BB398" s="1"/>
      <c r="BC398" s="1"/>
      <c r="BD398" s="7"/>
      <c r="BE398" s="7"/>
      <c r="BF398" s="109"/>
      <c r="BG398" s="109"/>
    </row>
    <row r="399" spans="1:59" ht="14.25" customHeight="1">
      <c r="A399" s="1"/>
      <c r="B399" s="7"/>
      <c r="C399" s="7"/>
      <c r="D399" s="109"/>
      <c r="E399" s="109"/>
      <c r="F399" s="1"/>
      <c r="G399" s="1"/>
      <c r="H399" s="7"/>
      <c r="I399" s="7"/>
      <c r="J399" s="109"/>
      <c r="K399" s="109"/>
      <c r="L399" s="1"/>
      <c r="M399" s="1"/>
      <c r="N399" s="7"/>
      <c r="O399" s="7"/>
      <c r="P399" s="109"/>
      <c r="Q399" s="109"/>
      <c r="R399" s="1"/>
      <c r="S399" s="1"/>
      <c r="T399" s="7"/>
      <c r="U399" s="7"/>
      <c r="V399" s="109"/>
      <c r="W399" s="109"/>
      <c r="X399" s="1"/>
      <c r="Y399" s="1"/>
      <c r="Z399" s="7"/>
      <c r="AA399" s="7"/>
      <c r="AB399" s="109"/>
      <c r="AC399" s="109"/>
      <c r="AD399" s="1"/>
      <c r="AE399" s="1"/>
      <c r="AF399" s="7"/>
      <c r="AG399" s="7"/>
      <c r="AH399" s="109"/>
      <c r="AI399" s="109"/>
      <c r="AJ399" s="1"/>
      <c r="AK399" s="1"/>
      <c r="AL399" s="7"/>
      <c r="AM399" s="7"/>
      <c r="AN399" s="109"/>
      <c r="AO399" s="109"/>
      <c r="AP399" s="1"/>
      <c r="AQ399" s="1"/>
      <c r="AR399" s="7"/>
      <c r="AS399" s="7"/>
      <c r="AT399" s="109"/>
      <c r="AU399" s="109"/>
      <c r="AV399" s="1"/>
      <c r="AW399" s="1"/>
      <c r="AX399" s="7"/>
      <c r="AY399" s="7"/>
      <c r="AZ399" s="109"/>
      <c r="BA399" s="109"/>
      <c r="BB399" s="1"/>
      <c r="BC399" s="1"/>
      <c r="BD399" s="7"/>
      <c r="BE399" s="7"/>
      <c r="BF399" s="109"/>
      <c r="BG399" s="109"/>
    </row>
    <row r="400" spans="1:59" ht="14.25" customHeight="1">
      <c r="A400" s="1"/>
      <c r="B400" s="7"/>
      <c r="C400" s="7"/>
      <c r="D400" s="109"/>
      <c r="E400" s="109"/>
      <c r="F400" s="1"/>
      <c r="G400" s="1"/>
      <c r="H400" s="7"/>
      <c r="I400" s="7"/>
      <c r="J400" s="109"/>
      <c r="K400" s="109"/>
      <c r="L400" s="1"/>
      <c r="M400" s="1"/>
      <c r="N400" s="7"/>
      <c r="O400" s="7"/>
      <c r="P400" s="109"/>
      <c r="Q400" s="109"/>
      <c r="R400" s="1"/>
      <c r="S400" s="1"/>
      <c r="T400" s="7"/>
      <c r="U400" s="7"/>
      <c r="V400" s="109"/>
      <c r="W400" s="109"/>
      <c r="X400" s="1"/>
      <c r="Y400" s="1"/>
      <c r="Z400" s="7"/>
      <c r="AA400" s="7"/>
      <c r="AB400" s="109"/>
      <c r="AC400" s="109"/>
      <c r="AD400" s="1"/>
      <c r="AE400" s="1"/>
      <c r="AF400" s="7"/>
      <c r="AG400" s="7"/>
      <c r="AH400" s="109"/>
      <c r="AI400" s="109"/>
      <c r="AJ400" s="1"/>
      <c r="AK400" s="1"/>
      <c r="AL400" s="7"/>
      <c r="AM400" s="7"/>
      <c r="AN400" s="109"/>
      <c r="AO400" s="109"/>
      <c r="AP400" s="1"/>
      <c r="AQ400" s="1"/>
      <c r="AR400" s="7"/>
      <c r="AS400" s="7"/>
      <c r="AT400" s="109"/>
      <c r="AU400" s="109"/>
      <c r="AV400" s="1"/>
      <c r="AW400" s="1"/>
      <c r="AX400" s="7"/>
      <c r="AY400" s="7"/>
      <c r="AZ400" s="109"/>
      <c r="BA400" s="109"/>
      <c r="BB400" s="1"/>
      <c r="BC400" s="1"/>
      <c r="BD400" s="7"/>
      <c r="BE400" s="7"/>
      <c r="BF400" s="109"/>
      <c r="BG400" s="109"/>
    </row>
    <row r="401" spans="1:59" ht="14.25" customHeight="1">
      <c r="A401" s="1"/>
      <c r="B401" s="7"/>
      <c r="C401" s="7"/>
      <c r="D401" s="109"/>
      <c r="E401" s="109"/>
      <c r="F401" s="1"/>
      <c r="G401" s="1"/>
      <c r="H401" s="7"/>
      <c r="I401" s="7"/>
      <c r="J401" s="109"/>
      <c r="K401" s="109"/>
      <c r="L401" s="1"/>
      <c r="M401" s="1"/>
      <c r="N401" s="7"/>
      <c r="O401" s="7"/>
      <c r="P401" s="109"/>
      <c r="Q401" s="109"/>
      <c r="R401" s="1"/>
      <c r="S401" s="1"/>
      <c r="T401" s="7"/>
      <c r="U401" s="7"/>
      <c r="V401" s="109"/>
      <c r="W401" s="109"/>
      <c r="X401" s="1"/>
      <c r="Y401" s="1"/>
      <c r="Z401" s="7"/>
      <c r="AA401" s="7"/>
      <c r="AB401" s="109"/>
      <c r="AC401" s="109"/>
      <c r="AD401" s="1"/>
      <c r="AE401" s="1"/>
      <c r="AF401" s="7"/>
      <c r="AG401" s="7"/>
      <c r="AH401" s="109"/>
      <c r="AI401" s="109"/>
      <c r="AJ401" s="1"/>
      <c r="AK401" s="1"/>
      <c r="AL401" s="7"/>
      <c r="AM401" s="7"/>
      <c r="AN401" s="109"/>
      <c r="AO401" s="109"/>
      <c r="AP401" s="1"/>
      <c r="AQ401" s="1"/>
      <c r="AR401" s="7"/>
      <c r="AS401" s="7"/>
      <c r="AT401" s="109"/>
      <c r="AU401" s="109"/>
      <c r="AV401" s="1"/>
      <c r="AW401" s="1"/>
      <c r="AX401" s="7"/>
      <c r="AY401" s="7"/>
      <c r="AZ401" s="109"/>
      <c r="BA401" s="109"/>
      <c r="BB401" s="1"/>
      <c r="BC401" s="1"/>
      <c r="BD401" s="7"/>
      <c r="BE401" s="7"/>
      <c r="BF401" s="109"/>
      <c r="BG401" s="109"/>
    </row>
    <row r="402" spans="1:59" ht="14.25" customHeight="1">
      <c r="A402" s="1"/>
      <c r="B402" s="7"/>
      <c r="C402" s="7"/>
      <c r="D402" s="109"/>
      <c r="E402" s="109"/>
      <c r="F402" s="1"/>
      <c r="G402" s="1"/>
      <c r="H402" s="7"/>
      <c r="I402" s="7"/>
      <c r="J402" s="109"/>
      <c r="K402" s="109"/>
      <c r="L402" s="1"/>
      <c r="M402" s="1"/>
      <c r="N402" s="7"/>
      <c r="O402" s="7"/>
      <c r="P402" s="109"/>
      <c r="Q402" s="109"/>
      <c r="R402" s="1"/>
      <c r="S402" s="1"/>
      <c r="T402" s="7"/>
      <c r="U402" s="7"/>
      <c r="V402" s="109"/>
      <c r="W402" s="109"/>
      <c r="X402" s="1"/>
      <c r="Y402" s="1"/>
      <c r="Z402" s="7"/>
      <c r="AA402" s="7"/>
      <c r="AB402" s="109"/>
      <c r="AC402" s="109"/>
      <c r="AD402" s="1"/>
      <c r="AE402" s="1"/>
      <c r="AF402" s="7"/>
      <c r="AG402" s="7"/>
      <c r="AH402" s="109"/>
      <c r="AI402" s="109"/>
      <c r="AJ402" s="1"/>
      <c r="AK402" s="1"/>
      <c r="AL402" s="7"/>
      <c r="AM402" s="7"/>
      <c r="AN402" s="109"/>
      <c r="AO402" s="109"/>
      <c r="AP402" s="1"/>
      <c r="AQ402" s="1"/>
      <c r="AR402" s="7"/>
      <c r="AS402" s="7"/>
      <c r="AT402" s="109"/>
      <c r="AU402" s="109"/>
      <c r="AV402" s="1"/>
      <c r="AW402" s="1"/>
      <c r="AX402" s="7"/>
      <c r="AY402" s="7"/>
      <c r="AZ402" s="109"/>
      <c r="BA402" s="109"/>
      <c r="BB402" s="1"/>
      <c r="BC402" s="1"/>
      <c r="BD402" s="7"/>
      <c r="BE402" s="7"/>
      <c r="BF402" s="109"/>
      <c r="BG402" s="109"/>
    </row>
    <row r="403" spans="1:59" ht="14.25" customHeight="1">
      <c r="A403" s="1"/>
      <c r="B403" s="7"/>
      <c r="C403" s="7"/>
      <c r="D403" s="109"/>
      <c r="E403" s="109"/>
      <c r="F403" s="1"/>
      <c r="G403" s="1"/>
      <c r="H403" s="7"/>
      <c r="I403" s="7"/>
      <c r="J403" s="109"/>
      <c r="K403" s="109"/>
      <c r="L403" s="1"/>
      <c r="M403" s="1"/>
      <c r="N403" s="7"/>
      <c r="O403" s="7"/>
      <c r="P403" s="109"/>
      <c r="Q403" s="109"/>
      <c r="R403" s="1"/>
      <c r="S403" s="1"/>
      <c r="T403" s="7"/>
      <c r="U403" s="7"/>
      <c r="V403" s="109"/>
      <c r="W403" s="109"/>
      <c r="X403" s="1"/>
      <c r="Y403" s="1"/>
      <c r="Z403" s="7"/>
      <c r="AA403" s="7"/>
      <c r="AB403" s="109"/>
      <c r="AC403" s="109"/>
      <c r="AD403" s="1"/>
      <c r="AE403" s="1"/>
      <c r="AF403" s="7"/>
      <c r="AG403" s="7"/>
      <c r="AH403" s="109"/>
      <c r="AI403" s="109"/>
      <c r="AJ403" s="1"/>
      <c r="AK403" s="1"/>
      <c r="AL403" s="7"/>
      <c r="AM403" s="7"/>
      <c r="AN403" s="109"/>
      <c r="AO403" s="109"/>
      <c r="AP403" s="1"/>
      <c r="AQ403" s="1"/>
      <c r="AR403" s="7"/>
      <c r="AS403" s="7"/>
      <c r="AT403" s="109"/>
      <c r="AU403" s="109"/>
      <c r="AV403" s="1"/>
      <c r="AW403" s="1"/>
      <c r="AX403" s="7"/>
      <c r="AY403" s="7"/>
      <c r="AZ403" s="109"/>
      <c r="BA403" s="109"/>
      <c r="BB403" s="1"/>
      <c r="BC403" s="1"/>
      <c r="BD403" s="7"/>
      <c r="BE403" s="7"/>
      <c r="BF403" s="109"/>
      <c r="BG403" s="109"/>
    </row>
    <row r="404" spans="1:59" ht="14.25" customHeight="1">
      <c r="A404" s="1"/>
      <c r="B404" s="7"/>
      <c r="C404" s="7"/>
      <c r="D404" s="109"/>
      <c r="E404" s="109"/>
      <c r="F404" s="1"/>
      <c r="G404" s="1"/>
      <c r="H404" s="7"/>
      <c r="I404" s="7"/>
      <c r="J404" s="109"/>
      <c r="K404" s="109"/>
      <c r="L404" s="1"/>
      <c r="M404" s="1"/>
      <c r="N404" s="7"/>
      <c r="O404" s="7"/>
      <c r="P404" s="109"/>
      <c r="Q404" s="109"/>
      <c r="R404" s="1"/>
      <c r="S404" s="1"/>
      <c r="T404" s="7"/>
      <c r="U404" s="7"/>
      <c r="V404" s="109"/>
      <c r="W404" s="109"/>
      <c r="X404" s="1"/>
      <c r="Y404" s="1"/>
      <c r="Z404" s="7"/>
      <c r="AA404" s="7"/>
      <c r="AB404" s="109"/>
      <c r="AC404" s="109"/>
      <c r="AD404" s="1"/>
      <c r="AE404" s="1"/>
      <c r="AF404" s="7"/>
      <c r="AG404" s="7"/>
      <c r="AH404" s="109"/>
      <c r="AI404" s="109"/>
      <c r="AJ404" s="1"/>
      <c r="AK404" s="1"/>
      <c r="AL404" s="7"/>
      <c r="AM404" s="7"/>
      <c r="AN404" s="109"/>
      <c r="AO404" s="109"/>
      <c r="AP404" s="1"/>
      <c r="AQ404" s="1"/>
      <c r="AR404" s="7"/>
      <c r="AS404" s="7"/>
      <c r="AT404" s="109"/>
      <c r="AU404" s="109"/>
      <c r="AV404" s="1"/>
      <c r="AW404" s="1"/>
      <c r="AX404" s="7"/>
      <c r="AY404" s="7"/>
      <c r="AZ404" s="109"/>
      <c r="BA404" s="109"/>
      <c r="BB404" s="1"/>
      <c r="BC404" s="1"/>
      <c r="BD404" s="7"/>
      <c r="BE404" s="7"/>
      <c r="BF404" s="109"/>
      <c r="BG404" s="109"/>
    </row>
    <row r="405" spans="1:59" ht="14.25" customHeight="1">
      <c r="A405" s="1"/>
      <c r="B405" s="7"/>
      <c r="C405" s="7"/>
      <c r="D405" s="109"/>
      <c r="E405" s="109"/>
      <c r="F405" s="1"/>
      <c r="G405" s="1"/>
      <c r="H405" s="7"/>
      <c r="I405" s="7"/>
      <c r="J405" s="109"/>
      <c r="K405" s="109"/>
      <c r="L405" s="1"/>
      <c r="M405" s="1"/>
      <c r="N405" s="7"/>
      <c r="O405" s="7"/>
      <c r="P405" s="109"/>
      <c r="Q405" s="109"/>
      <c r="R405" s="1"/>
      <c r="S405" s="1"/>
      <c r="T405" s="7"/>
      <c r="U405" s="7"/>
      <c r="V405" s="109"/>
      <c r="W405" s="109"/>
      <c r="X405" s="1"/>
      <c r="Y405" s="1"/>
      <c r="Z405" s="7"/>
      <c r="AA405" s="7"/>
      <c r="AB405" s="109"/>
      <c r="AC405" s="109"/>
      <c r="AD405" s="1"/>
      <c r="AE405" s="1"/>
      <c r="AF405" s="7"/>
      <c r="AG405" s="7"/>
      <c r="AH405" s="109"/>
      <c r="AI405" s="109"/>
      <c r="AJ405" s="1"/>
      <c r="AK405" s="1"/>
      <c r="AL405" s="7"/>
      <c r="AM405" s="7"/>
      <c r="AN405" s="109"/>
      <c r="AO405" s="109"/>
      <c r="AP405" s="1"/>
      <c r="AQ405" s="1"/>
      <c r="AR405" s="7"/>
      <c r="AS405" s="7"/>
      <c r="AT405" s="109"/>
      <c r="AU405" s="109"/>
      <c r="AV405" s="1"/>
      <c r="AW405" s="1"/>
      <c r="AX405" s="7"/>
      <c r="AY405" s="7"/>
      <c r="AZ405" s="109"/>
      <c r="BA405" s="109"/>
      <c r="BB405" s="1"/>
      <c r="BC405" s="1"/>
      <c r="BD405" s="7"/>
      <c r="BE405" s="7"/>
      <c r="BF405" s="109"/>
      <c r="BG405" s="109"/>
    </row>
    <row r="406" spans="1:59" ht="14.25" customHeight="1">
      <c r="A406" s="1"/>
      <c r="B406" s="7"/>
      <c r="C406" s="7"/>
      <c r="D406" s="109"/>
      <c r="E406" s="109"/>
      <c r="F406" s="1"/>
      <c r="G406" s="1"/>
      <c r="H406" s="7"/>
      <c r="I406" s="7"/>
      <c r="J406" s="109"/>
      <c r="K406" s="109"/>
      <c r="L406" s="1"/>
      <c r="M406" s="1"/>
      <c r="N406" s="7"/>
      <c r="O406" s="7"/>
      <c r="P406" s="109"/>
      <c r="Q406" s="109"/>
      <c r="R406" s="1"/>
      <c r="S406" s="1"/>
      <c r="T406" s="7"/>
      <c r="U406" s="7"/>
      <c r="V406" s="109"/>
      <c r="W406" s="109"/>
      <c r="X406" s="1"/>
      <c r="Y406" s="1"/>
      <c r="Z406" s="7"/>
      <c r="AA406" s="7"/>
      <c r="AB406" s="109"/>
      <c r="AC406" s="109"/>
      <c r="AD406" s="1"/>
      <c r="AE406" s="1"/>
      <c r="AF406" s="7"/>
      <c r="AG406" s="7"/>
      <c r="AH406" s="109"/>
      <c r="AI406" s="109"/>
      <c r="AJ406" s="1"/>
      <c r="AK406" s="1"/>
      <c r="AL406" s="7"/>
      <c r="AM406" s="7"/>
      <c r="AN406" s="109"/>
      <c r="AO406" s="109"/>
      <c r="AP406" s="1"/>
      <c r="AQ406" s="1"/>
      <c r="AR406" s="7"/>
      <c r="AS406" s="7"/>
      <c r="AT406" s="109"/>
      <c r="AU406" s="109"/>
      <c r="AV406" s="1"/>
      <c r="AW406" s="1"/>
      <c r="AX406" s="7"/>
      <c r="AY406" s="7"/>
      <c r="AZ406" s="109"/>
      <c r="BA406" s="109"/>
      <c r="BB406" s="1"/>
      <c r="BC406" s="1"/>
      <c r="BD406" s="7"/>
      <c r="BE406" s="7"/>
      <c r="BF406" s="109"/>
      <c r="BG406" s="109"/>
    </row>
    <row r="407" spans="1:59" ht="14.25" customHeight="1">
      <c r="A407" s="1"/>
      <c r="B407" s="7"/>
      <c r="C407" s="7"/>
      <c r="D407" s="109"/>
      <c r="E407" s="109"/>
      <c r="F407" s="1"/>
      <c r="G407" s="1"/>
      <c r="H407" s="7"/>
      <c r="I407" s="7"/>
      <c r="J407" s="109"/>
      <c r="K407" s="109"/>
      <c r="L407" s="1"/>
      <c r="M407" s="1"/>
      <c r="N407" s="7"/>
      <c r="O407" s="7"/>
      <c r="P407" s="109"/>
      <c r="Q407" s="109"/>
      <c r="R407" s="1"/>
      <c r="S407" s="1"/>
      <c r="T407" s="7"/>
      <c r="U407" s="7"/>
      <c r="V407" s="109"/>
      <c r="W407" s="109"/>
      <c r="X407" s="1"/>
      <c r="Y407" s="1"/>
      <c r="Z407" s="7"/>
      <c r="AA407" s="7"/>
      <c r="AB407" s="109"/>
      <c r="AC407" s="109"/>
      <c r="AD407" s="1"/>
      <c r="AE407" s="1"/>
      <c r="AF407" s="7"/>
      <c r="AG407" s="7"/>
      <c r="AH407" s="109"/>
      <c r="AI407" s="109"/>
      <c r="AJ407" s="1"/>
      <c r="AK407" s="1"/>
      <c r="AL407" s="7"/>
      <c r="AM407" s="7"/>
      <c r="AN407" s="109"/>
      <c r="AO407" s="109"/>
      <c r="AP407" s="1"/>
      <c r="AQ407" s="1"/>
      <c r="AR407" s="7"/>
      <c r="AS407" s="7"/>
      <c r="AT407" s="109"/>
      <c r="AU407" s="109"/>
      <c r="AV407" s="1"/>
      <c r="AW407" s="1"/>
      <c r="AX407" s="7"/>
      <c r="AY407" s="7"/>
      <c r="AZ407" s="109"/>
      <c r="BA407" s="109"/>
      <c r="BB407" s="1"/>
      <c r="BC407" s="1"/>
      <c r="BD407" s="7"/>
      <c r="BE407" s="7"/>
      <c r="BF407" s="109"/>
      <c r="BG407" s="109"/>
    </row>
    <row r="408" spans="1:59" ht="14.25" customHeight="1">
      <c r="A408" s="1"/>
      <c r="B408" s="7"/>
      <c r="C408" s="7"/>
      <c r="D408" s="109"/>
      <c r="E408" s="109"/>
      <c r="F408" s="1"/>
      <c r="G408" s="1"/>
      <c r="H408" s="7"/>
      <c r="I408" s="7"/>
      <c r="J408" s="109"/>
      <c r="K408" s="109"/>
      <c r="L408" s="1"/>
      <c r="M408" s="1"/>
      <c r="N408" s="7"/>
      <c r="O408" s="7"/>
      <c r="P408" s="109"/>
      <c r="Q408" s="109"/>
      <c r="R408" s="1"/>
      <c r="S408" s="1"/>
      <c r="T408" s="7"/>
      <c r="U408" s="7"/>
      <c r="V408" s="109"/>
      <c r="W408" s="109"/>
      <c r="X408" s="1"/>
      <c r="Y408" s="1"/>
      <c r="Z408" s="7"/>
      <c r="AA408" s="7"/>
      <c r="AB408" s="109"/>
      <c r="AC408" s="109"/>
      <c r="AD408" s="1"/>
      <c r="AE408" s="1"/>
      <c r="AF408" s="7"/>
      <c r="AG408" s="7"/>
      <c r="AH408" s="109"/>
      <c r="AI408" s="109"/>
      <c r="AJ408" s="1"/>
      <c r="AK408" s="1"/>
      <c r="AL408" s="7"/>
      <c r="AM408" s="7"/>
      <c r="AN408" s="109"/>
      <c r="AO408" s="109"/>
      <c r="AP408" s="1"/>
      <c r="AQ408" s="1"/>
      <c r="AR408" s="7"/>
      <c r="AS408" s="7"/>
      <c r="AT408" s="109"/>
      <c r="AU408" s="109"/>
      <c r="AV408" s="1"/>
      <c r="AW408" s="1"/>
      <c r="AX408" s="7"/>
      <c r="AY408" s="7"/>
      <c r="AZ408" s="109"/>
      <c r="BA408" s="109"/>
      <c r="BB408" s="1"/>
      <c r="BC408" s="1"/>
      <c r="BD408" s="7"/>
      <c r="BE408" s="7"/>
      <c r="BF408" s="109"/>
      <c r="BG408" s="109"/>
    </row>
    <row r="409" spans="1:59" ht="14.25" customHeight="1">
      <c r="A409" s="1"/>
      <c r="B409" s="7"/>
      <c r="C409" s="7"/>
      <c r="D409" s="109"/>
      <c r="E409" s="109"/>
      <c r="F409" s="1"/>
      <c r="G409" s="1"/>
      <c r="H409" s="7"/>
      <c r="I409" s="7"/>
      <c r="J409" s="109"/>
      <c r="K409" s="109"/>
      <c r="L409" s="1"/>
      <c r="M409" s="1"/>
      <c r="N409" s="7"/>
      <c r="O409" s="7"/>
      <c r="P409" s="109"/>
      <c r="Q409" s="109"/>
      <c r="R409" s="1"/>
      <c r="S409" s="1"/>
      <c r="T409" s="7"/>
      <c r="U409" s="7"/>
      <c r="V409" s="109"/>
      <c r="W409" s="109"/>
      <c r="X409" s="1"/>
      <c r="Y409" s="1"/>
      <c r="Z409" s="7"/>
      <c r="AA409" s="7"/>
      <c r="AB409" s="109"/>
      <c r="AC409" s="109"/>
      <c r="AD409" s="1"/>
      <c r="AE409" s="1"/>
      <c r="AF409" s="7"/>
      <c r="AG409" s="7"/>
      <c r="AH409" s="109"/>
      <c r="AI409" s="109"/>
      <c r="AJ409" s="1"/>
      <c r="AK409" s="1"/>
      <c r="AL409" s="7"/>
      <c r="AM409" s="7"/>
      <c r="AN409" s="109"/>
      <c r="AO409" s="109"/>
      <c r="AP409" s="1"/>
      <c r="AQ409" s="1"/>
      <c r="AR409" s="7"/>
      <c r="AS409" s="7"/>
      <c r="AT409" s="109"/>
      <c r="AU409" s="109"/>
      <c r="AV409" s="1"/>
      <c r="AW409" s="1"/>
      <c r="AX409" s="7"/>
      <c r="AY409" s="7"/>
      <c r="AZ409" s="109"/>
      <c r="BA409" s="109"/>
      <c r="BB409" s="1"/>
      <c r="BC409" s="1"/>
      <c r="BD409" s="7"/>
      <c r="BE409" s="7"/>
      <c r="BF409" s="109"/>
      <c r="BG409" s="109"/>
    </row>
    <row r="410" spans="1:59" ht="14.25" customHeight="1">
      <c r="A410" s="1"/>
      <c r="B410" s="7"/>
      <c r="C410" s="7"/>
      <c r="D410" s="109"/>
      <c r="E410" s="109"/>
      <c r="F410" s="1"/>
      <c r="G410" s="1"/>
      <c r="H410" s="7"/>
      <c r="I410" s="7"/>
      <c r="J410" s="109"/>
      <c r="K410" s="109"/>
      <c r="L410" s="1"/>
      <c r="M410" s="1"/>
      <c r="N410" s="7"/>
      <c r="O410" s="7"/>
      <c r="P410" s="109"/>
      <c r="Q410" s="109"/>
      <c r="R410" s="1"/>
      <c r="S410" s="1"/>
      <c r="T410" s="7"/>
      <c r="U410" s="7"/>
      <c r="V410" s="109"/>
      <c r="W410" s="109"/>
      <c r="X410" s="1"/>
      <c r="Y410" s="1"/>
      <c r="Z410" s="7"/>
      <c r="AA410" s="7"/>
      <c r="AB410" s="109"/>
      <c r="AC410" s="109"/>
      <c r="AD410" s="1"/>
      <c r="AE410" s="1"/>
      <c r="AF410" s="7"/>
      <c r="AG410" s="7"/>
      <c r="AH410" s="109"/>
      <c r="AI410" s="109"/>
      <c r="AJ410" s="1"/>
      <c r="AK410" s="1"/>
      <c r="AL410" s="7"/>
      <c r="AM410" s="7"/>
      <c r="AN410" s="109"/>
      <c r="AO410" s="109"/>
      <c r="AP410" s="1"/>
      <c r="AQ410" s="1"/>
      <c r="AR410" s="7"/>
      <c r="AS410" s="7"/>
      <c r="AT410" s="109"/>
      <c r="AU410" s="109"/>
      <c r="AV410" s="1"/>
      <c r="AW410" s="1"/>
      <c r="AX410" s="7"/>
      <c r="AY410" s="7"/>
      <c r="AZ410" s="109"/>
      <c r="BA410" s="109"/>
      <c r="BB410" s="1"/>
      <c r="BC410" s="1"/>
      <c r="BD410" s="7"/>
      <c r="BE410" s="7"/>
      <c r="BF410" s="109"/>
      <c r="BG410" s="109"/>
    </row>
    <row r="411" spans="1:59" ht="14.25" customHeight="1">
      <c r="A411" s="1"/>
      <c r="B411" s="7"/>
      <c r="C411" s="7"/>
      <c r="D411" s="109"/>
      <c r="E411" s="109"/>
      <c r="F411" s="1"/>
      <c r="G411" s="1"/>
      <c r="H411" s="7"/>
      <c r="I411" s="7"/>
      <c r="J411" s="109"/>
      <c r="K411" s="109"/>
      <c r="L411" s="1"/>
      <c r="M411" s="1"/>
      <c r="N411" s="7"/>
      <c r="O411" s="7"/>
      <c r="P411" s="109"/>
      <c r="Q411" s="109"/>
      <c r="R411" s="1"/>
      <c r="S411" s="1"/>
      <c r="T411" s="7"/>
      <c r="U411" s="7"/>
      <c r="V411" s="109"/>
      <c r="W411" s="109"/>
      <c r="X411" s="1"/>
      <c r="Y411" s="1"/>
      <c r="Z411" s="7"/>
      <c r="AA411" s="7"/>
      <c r="AB411" s="109"/>
      <c r="AC411" s="109"/>
      <c r="AD411" s="1"/>
      <c r="AE411" s="1"/>
      <c r="AF411" s="7"/>
      <c r="AG411" s="7"/>
      <c r="AH411" s="109"/>
      <c r="AI411" s="109"/>
      <c r="AJ411" s="1"/>
      <c r="AK411" s="1"/>
      <c r="AL411" s="7"/>
      <c r="AM411" s="7"/>
      <c r="AN411" s="109"/>
      <c r="AO411" s="109"/>
      <c r="AP411" s="1"/>
      <c r="AQ411" s="1"/>
      <c r="AR411" s="7"/>
      <c r="AS411" s="7"/>
      <c r="AT411" s="109"/>
      <c r="AU411" s="109"/>
      <c r="AV411" s="1"/>
      <c r="AW411" s="1"/>
      <c r="AX411" s="7"/>
      <c r="AY411" s="7"/>
      <c r="AZ411" s="109"/>
      <c r="BA411" s="109"/>
      <c r="BB411" s="1"/>
      <c r="BC411" s="1"/>
      <c r="BD411" s="7"/>
      <c r="BE411" s="7"/>
      <c r="BF411" s="109"/>
      <c r="BG411" s="109"/>
    </row>
    <row r="412" spans="1:59" ht="14.25" customHeight="1">
      <c r="A412" s="1"/>
      <c r="B412" s="7"/>
      <c r="C412" s="7"/>
      <c r="D412" s="109"/>
      <c r="E412" s="109"/>
      <c r="F412" s="1"/>
      <c r="G412" s="1"/>
      <c r="H412" s="7"/>
      <c r="I412" s="7"/>
      <c r="J412" s="109"/>
      <c r="K412" s="109"/>
      <c r="L412" s="1"/>
      <c r="M412" s="1"/>
      <c r="N412" s="7"/>
      <c r="O412" s="7"/>
      <c r="P412" s="109"/>
      <c r="Q412" s="109"/>
      <c r="R412" s="1"/>
      <c r="S412" s="1"/>
      <c r="T412" s="7"/>
      <c r="U412" s="7"/>
      <c r="V412" s="109"/>
      <c r="W412" s="109"/>
      <c r="X412" s="1"/>
      <c r="Y412" s="1"/>
      <c r="Z412" s="7"/>
      <c r="AA412" s="7"/>
      <c r="AB412" s="109"/>
      <c r="AC412" s="109"/>
      <c r="AD412" s="1"/>
      <c r="AE412" s="1"/>
      <c r="AF412" s="7"/>
      <c r="AG412" s="7"/>
      <c r="AH412" s="109"/>
      <c r="AI412" s="109"/>
      <c r="AJ412" s="1"/>
      <c r="AK412" s="1"/>
      <c r="AL412" s="7"/>
      <c r="AM412" s="7"/>
      <c r="AN412" s="109"/>
      <c r="AO412" s="109"/>
      <c r="AP412" s="1"/>
      <c r="AQ412" s="1"/>
      <c r="AR412" s="7"/>
      <c r="AS412" s="7"/>
      <c r="AT412" s="109"/>
      <c r="AU412" s="109"/>
      <c r="AV412" s="1"/>
      <c r="AW412" s="1"/>
      <c r="AX412" s="7"/>
      <c r="AY412" s="7"/>
      <c r="AZ412" s="109"/>
      <c r="BA412" s="109"/>
      <c r="BB412" s="1"/>
      <c r="BC412" s="1"/>
      <c r="BD412" s="7"/>
      <c r="BE412" s="7"/>
      <c r="BF412" s="109"/>
      <c r="BG412" s="109"/>
    </row>
    <row r="413" spans="1:59" ht="14.25" customHeight="1">
      <c r="A413" s="1"/>
      <c r="B413" s="7"/>
      <c r="C413" s="7"/>
      <c r="D413" s="109"/>
      <c r="E413" s="109"/>
      <c r="F413" s="1"/>
      <c r="G413" s="1"/>
      <c r="H413" s="7"/>
      <c r="I413" s="7"/>
      <c r="J413" s="109"/>
      <c r="K413" s="109"/>
      <c r="L413" s="1"/>
      <c r="M413" s="1"/>
      <c r="N413" s="7"/>
      <c r="O413" s="7"/>
      <c r="P413" s="109"/>
      <c r="Q413" s="109"/>
      <c r="R413" s="1"/>
      <c r="S413" s="1"/>
      <c r="T413" s="7"/>
      <c r="U413" s="7"/>
      <c r="V413" s="109"/>
      <c r="W413" s="109"/>
      <c r="X413" s="1"/>
      <c r="Y413" s="1"/>
      <c r="Z413" s="7"/>
      <c r="AA413" s="7"/>
      <c r="AB413" s="109"/>
      <c r="AC413" s="109"/>
      <c r="AD413" s="1"/>
      <c r="AE413" s="1"/>
      <c r="AF413" s="7"/>
      <c r="AG413" s="7"/>
      <c r="AH413" s="109"/>
      <c r="AI413" s="109"/>
      <c r="AJ413" s="1"/>
      <c r="AK413" s="1"/>
      <c r="AL413" s="7"/>
      <c r="AM413" s="7"/>
      <c r="AN413" s="109"/>
      <c r="AO413" s="109"/>
      <c r="AP413" s="1"/>
      <c r="AQ413" s="1"/>
      <c r="AR413" s="7"/>
      <c r="AS413" s="7"/>
      <c r="AT413" s="109"/>
      <c r="AU413" s="109"/>
      <c r="AV413" s="1"/>
      <c r="AW413" s="1"/>
      <c r="AX413" s="7"/>
      <c r="AY413" s="7"/>
      <c r="AZ413" s="109"/>
      <c r="BA413" s="109"/>
      <c r="BB413" s="1"/>
      <c r="BC413" s="1"/>
      <c r="BD413" s="7"/>
      <c r="BE413" s="7"/>
      <c r="BF413" s="109"/>
      <c r="BG413" s="109"/>
    </row>
    <row r="414" spans="1:59" ht="14.25" customHeight="1">
      <c r="A414" s="1"/>
      <c r="B414" s="7"/>
      <c r="C414" s="7"/>
      <c r="D414" s="109"/>
      <c r="E414" s="109"/>
      <c r="F414" s="1"/>
      <c r="G414" s="1"/>
      <c r="H414" s="7"/>
      <c r="I414" s="7"/>
      <c r="J414" s="109"/>
      <c r="K414" s="109"/>
      <c r="L414" s="1"/>
      <c r="M414" s="1"/>
      <c r="N414" s="7"/>
      <c r="O414" s="7"/>
      <c r="P414" s="109"/>
      <c r="Q414" s="109"/>
      <c r="R414" s="1"/>
      <c r="S414" s="1"/>
      <c r="T414" s="7"/>
      <c r="U414" s="7"/>
      <c r="V414" s="109"/>
      <c r="W414" s="109"/>
      <c r="X414" s="1"/>
      <c r="Y414" s="1"/>
      <c r="Z414" s="7"/>
      <c r="AA414" s="7"/>
      <c r="AB414" s="109"/>
      <c r="AC414" s="109"/>
      <c r="AD414" s="1"/>
      <c r="AE414" s="1"/>
      <c r="AF414" s="7"/>
      <c r="AG414" s="7"/>
      <c r="AH414" s="109"/>
      <c r="AI414" s="109"/>
      <c r="AJ414" s="1"/>
      <c r="AK414" s="1"/>
      <c r="AL414" s="7"/>
      <c r="AM414" s="7"/>
      <c r="AN414" s="109"/>
      <c r="AO414" s="109"/>
      <c r="AP414" s="1"/>
      <c r="AQ414" s="1"/>
      <c r="AR414" s="7"/>
      <c r="AS414" s="7"/>
      <c r="AT414" s="109"/>
      <c r="AU414" s="109"/>
      <c r="AV414" s="1"/>
      <c r="AW414" s="1"/>
      <c r="AX414" s="7"/>
      <c r="AY414" s="7"/>
      <c r="AZ414" s="109"/>
      <c r="BA414" s="109"/>
      <c r="BB414" s="1"/>
      <c r="BC414" s="1"/>
      <c r="BD414" s="7"/>
      <c r="BE414" s="7"/>
      <c r="BF414" s="109"/>
      <c r="BG414" s="109"/>
    </row>
    <row r="415" spans="1:59" ht="14.25" customHeight="1">
      <c r="A415" s="1"/>
      <c r="B415" s="7"/>
      <c r="C415" s="7"/>
      <c r="D415" s="109"/>
      <c r="E415" s="109"/>
      <c r="F415" s="1"/>
      <c r="G415" s="1"/>
      <c r="H415" s="7"/>
      <c r="I415" s="7"/>
      <c r="J415" s="109"/>
      <c r="K415" s="109"/>
      <c r="L415" s="1"/>
      <c r="M415" s="1"/>
      <c r="N415" s="7"/>
      <c r="O415" s="7"/>
      <c r="P415" s="109"/>
      <c r="Q415" s="109"/>
      <c r="R415" s="1"/>
      <c r="S415" s="1"/>
      <c r="T415" s="7"/>
      <c r="U415" s="7"/>
      <c r="V415" s="109"/>
      <c r="W415" s="109"/>
      <c r="X415" s="1"/>
      <c r="Y415" s="1"/>
      <c r="Z415" s="7"/>
      <c r="AA415" s="7"/>
      <c r="AB415" s="109"/>
      <c r="AC415" s="109"/>
      <c r="AD415" s="1"/>
      <c r="AE415" s="1"/>
      <c r="AF415" s="7"/>
      <c r="AG415" s="7"/>
      <c r="AH415" s="109"/>
      <c r="AI415" s="109"/>
      <c r="AJ415" s="1"/>
      <c r="AK415" s="1"/>
      <c r="AL415" s="7"/>
      <c r="AM415" s="7"/>
      <c r="AN415" s="109"/>
      <c r="AO415" s="109"/>
      <c r="AP415" s="1"/>
      <c r="AQ415" s="1"/>
      <c r="AR415" s="7"/>
      <c r="AS415" s="7"/>
      <c r="AT415" s="109"/>
      <c r="AU415" s="109"/>
      <c r="AV415" s="1"/>
      <c r="AW415" s="1"/>
      <c r="AX415" s="7"/>
      <c r="AY415" s="7"/>
      <c r="AZ415" s="109"/>
      <c r="BA415" s="109"/>
      <c r="BB415" s="1"/>
      <c r="BC415" s="1"/>
      <c r="BD415" s="7"/>
      <c r="BE415" s="7"/>
      <c r="BF415" s="109"/>
      <c r="BG415" s="109"/>
    </row>
    <row r="416" spans="1:59" ht="14.25" customHeight="1">
      <c r="A416" s="1"/>
      <c r="B416" s="7"/>
      <c r="C416" s="7"/>
      <c r="D416" s="109"/>
      <c r="E416" s="109"/>
      <c r="F416" s="1"/>
      <c r="G416" s="1"/>
      <c r="H416" s="7"/>
      <c r="I416" s="7"/>
      <c r="J416" s="109"/>
      <c r="K416" s="109"/>
      <c r="L416" s="1"/>
      <c r="M416" s="1"/>
      <c r="N416" s="7"/>
      <c r="O416" s="7"/>
      <c r="P416" s="109"/>
      <c r="Q416" s="109"/>
      <c r="R416" s="1"/>
      <c r="S416" s="1"/>
      <c r="T416" s="7"/>
      <c r="U416" s="7"/>
      <c r="V416" s="109"/>
      <c r="W416" s="109"/>
      <c r="X416" s="1"/>
      <c r="Y416" s="1"/>
      <c r="Z416" s="7"/>
      <c r="AA416" s="7"/>
      <c r="AB416" s="109"/>
      <c r="AC416" s="109"/>
      <c r="AD416" s="1"/>
      <c r="AE416" s="1"/>
      <c r="AF416" s="7"/>
      <c r="AG416" s="7"/>
      <c r="AH416" s="109"/>
      <c r="AI416" s="109"/>
      <c r="AJ416" s="1"/>
      <c r="AK416" s="1"/>
      <c r="AL416" s="7"/>
      <c r="AM416" s="7"/>
      <c r="AN416" s="109"/>
      <c r="AO416" s="109"/>
      <c r="AP416" s="1"/>
      <c r="AQ416" s="1"/>
      <c r="AR416" s="7"/>
      <c r="AS416" s="7"/>
      <c r="AT416" s="109"/>
      <c r="AU416" s="109"/>
      <c r="AV416" s="1"/>
      <c r="AW416" s="1"/>
      <c r="AX416" s="7"/>
      <c r="AY416" s="7"/>
      <c r="AZ416" s="109"/>
      <c r="BA416" s="109"/>
      <c r="BB416" s="1"/>
      <c r="BC416" s="1"/>
      <c r="BD416" s="7"/>
      <c r="BE416" s="7"/>
      <c r="BF416" s="109"/>
      <c r="BG416" s="109"/>
    </row>
    <row r="417" spans="1:59" ht="14.25" customHeight="1">
      <c r="A417" s="1"/>
      <c r="B417" s="7"/>
      <c r="C417" s="7"/>
      <c r="D417" s="109"/>
      <c r="E417" s="109"/>
      <c r="F417" s="1"/>
      <c r="G417" s="1"/>
      <c r="H417" s="7"/>
      <c r="I417" s="7"/>
      <c r="J417" s="109"/>
      <c r="K417" s="109"/>
      <c r="L417" s="1"/>
      <c r="M417" s="1"/>
      <c r="N417" s="7"/>
      <c r="O417" s="7"/>
      <c r="P417" s="109"/>
      <c r="Q417" s="109"/>
      <c r="R417" s="1"/>
      <c r="S417" s="1"/>
      <c r="T417" s="7"/>
      <c r="U417" s="7"/>
      <c r="V417" s="109"/>
      <c r="W417" s="109"/>
      <c r="X417" s="1"/>
      <c r="Y417" s="1"/>
      <c r="Z417" s="7"/>
      <c r="AA417" s="7"/>
      <c r="AB417" s="109"/>
      <c r="AC417" s="109"/>
      <c r="AD417" s="1"/>
      <c r="AE417" s="1"/>
      <c r="AF417" s="7"/>
      <c r="AG417" s="7"/>
      <c r="AH417" s="109"/>
      <c r="AI417" s="109"/>
      <c r="AJ417" s="1"/>
      <c r="AK417" s="1"/>
      <c r="AL417" s="7"/>
      <c r="AM417" s="7"/>
      <c r="AN417" s="109"/>
      <c r="AO417" s="109"/>
      <c r="AP417" s="1"/>
      <c r="AQ417" s="1"/>
      <c r="AR417" s="7"/>
      <c r="AS417" s="7"/>
      <c r="AT417" s="109"/>
      <c r="AU417" s="109"/>
      <c r="AV417" s="1"/>
      <c r="AW417" s="1"/>
      <c r="AX417" s="7"/>
      <c r="AY417" s="7"/>
      <c r="AZ417" s="109"/>
      <c r="BA417" s="109"/>
      <c r="BB417" s="1"/>
      <c r="BC417" s="1"/>
      <c r="BD417" s="7"/>
      <c r="BE417" s="7"/>
      <c r="BF417" s="109"/>
      <c r="BG417" s="109"/>
    </row>
    <row r="418" spans="1:59" ht="14.25" customHeight="1">
      <c r="A418" s="1"/>
      <c r="B418" s="7"/>
      <c r="C418" s="7"/>
      <c r="D418" s="109"/>
      <c r="E418" s="109"/>
      <c r="F418" s="1"/>
      <c r="G418" s="1"/>
      <c r="H418" s="7"/>
      <c r="I418" s="7"/>
      <c r="J418" s="109"/>
      <c r="K418" s="109"/>
      <c r="L418" s="1"/>
      <c r="M418" s="1"/>
      <c r="N418" s="7"/>
      <c r="O418" s="7"/>
      <c r="P418" s="109"/>
      <c r="Q418" s="109"/>
      <c r="R418" s="1"/>
      <c r="S418" s="1"/>
      <c r="T418" s="7"/>
      <c r="U418" s="7"/>
      <c r="V418" s="109"/>
      <c r="W418" s="109"/>
      <c r="X418" s="1"/>
      <c r="Y418" s="1"/>
      <c r="Z418" s="7"/>
      <c r="AA418" s="7"/>
      <c r="AB418" s="109"/>
      <c r="AC418" s="109"/>
      <c r="AD418" s="1"/>
      <c r="AE418" s="1"/>
      <c r="AF418" s="7"/>
      <c r="AG418" s="7"/>
      <c r="AH418" s="109"/>
      <c r="AI418" s="109"/>
      <c r="AJ418" s="1"/>
      <c r="AK418" s="1"/>
      <c r="AL418" s="7"/>
      <c r="AM418" s="7"/>
      <c r="AN418" s="109"/>
      <c r="AO418" s="109"/>
      <c r="AP418" s="1"/>
      <c r="AQ418" s="1"/>
      <c r="AR418" s="7"/>
      <c r="AS418" s="7"/>
      <c r="AT418" s="109"/>
      <c r="AU418" s="109"/>
      <c r="AV418" s="1"/>
      <c r="AW418" s="1"/>
      <c r="AX418" s="7"/>
      <c r="AY418" s="7"/>
      <c r="AZ418" s="109"/>
      <c r="BA418" s="109"/>
      <c r="BB418" s="1"/>
      <c r="BC418" s="1"/>
      <c r="BD418" s="7"/>
      <c r="BE418" s="7"/>
      <c r="BF418" s="109"/>
      <c r="BG418" s="109"/>
    </row>
    <row r="419" spans="1:59" ht="14.25" customHeight="1">
      <c r="A419" s="1"/>
      <c r="B419" s="7"/>
      <c r="C419" s="7"/>
      <c r="D419" s="109"/>
      <c r="E419" s="109"/>
      <c r="F419" s="1"/>
      <c r="G419" s="1"/>
      <c r="H419" s="7"/>
      <c r="I419" s="7"/>
      <c r="J419" s="109"/>
      <c r="K419" s="109"/>
      <c r="L419" s="1"/>
      <c r="M419" s="1"/>
      <c r="N419" s="7"/>
      <c r="O419" s="7"/>
      <c r="P419" s="109"/>
      <c r="Q419" s="109"/>
      <c r="R419" s="1"/>
      <c r="S419" s="1"/>
      <c r="T419" s="7"/>
      <c r="U419" s="7"/>
      <c r="V419" s="109"/>
      <c r="W419" s="109"/>
      <c r="X419" s="1"/>
      <c r="Y419" s="1"/>
      <c r="Z419" s="7"/>
      <c r="AA419" s="7"/>
      <c r="AB419" s="109"/>
      <c r="AC419" s="109"/>
      <c r="AD419" s="1"/>
      <c r="AE419" s="1"/>
      <c r="AF419" s="7"/>
      <c r="AG419" s="7"/>
      <c r="AH419" s="109"/>
      <c r="AI419" s="109"/>
      <c r="AJ419" s="1"/>
      <c r="AK419" s="1"/>
      <c r="AL419" s="7"/>
      <c r="AM419" s="7"/>
      <c r="AN419" s="109"/>
      <c r="AO419" s="109"/>
      <c r="AP419" s="1"/>
      <c r="AQ419" s="1"/>
      <c r="AR419" s="7"/>
      <c r="AS419" s="7"/>
      <c r="AT419" s="109"/>
      <c r="AU419" s="109"/>
      <c r="AV419" s="1"/>
      <c r="AW419" s="1"/>
      <c r="AX419" s="7"/>
      <c r="AY419" s="7"/>
      <c r="AZ419" s="109"/>
      <c r="BA419" s="109"/>
      <c r="BB419" s="1"/>
      <c r="BC419" s="1"/>
      <c r="BD419" s="7"/>
      <c r="BE419" s="7"/>
      <c r="BF419" s="109"/>
      <c r="BG419" s="109"/>
    </row>
    <row r="420" spans="1:59" ht="14.25" customHeight="1">
      <c r="A420" s="1"/>
      <c r="B420" s="7"/>
      <c r="C420" s="7"/>
      <c r="D420" s="109"/>
      <c r="E420" s="109"/>
      <c r="F420" s="1"/>
      <c r="G420" s="1"/>
      <c r="H420" s="7"/>
      <c r="I420" s="7"/>
      <c r="J420" s="109"/>
      <c r="K420" s="109"/>
      <c r="L420" s="1"/>
      <c r="M420" s="1"/>
      <c r="N420" s="7"/>
      <c r="O420" s="7"/>
      <c r="P420" s="109"/>
      <c r="Q420" s="109"/>
      <c r="R420" s="1"/>
      <c r="S420" s="1"/>
      <c r="T420" s="7"/>
      <c r="U420" s="7"/>
      <c r="V420" s="109"/>
      <c r="W420" s="109"/>
      <c r="X420" s="1"/>
      <c r="Y420" s="1"/>
      <c r="Z420" s="7"/>
      <c r="AA420" s="7"/>
      <c r="AB420" s="109"/>
      <c r="AC420" s="109"/>
      <c r="AD420" s="1"/>
      <c r="AE420" s="1"/>
      <c r="AF420" s="7"/>
      <c r="AG420" s="7"/>
      <c r="AH420" s="109"/>
      <c r="AI420" s="109"/>
      <c r="AJ420" s="1"/>
      <c r="AK420" s="1"/>
      <c r="AL420" s="7"/>
      <c r="AM420" s="7"/>
      <c r="AN420" s="109"/>
      <c r="AO420" s="109"/>
      <c r="AP420" s="1"/>
      <c r="AQ420" s="1"/>
      <c r="AR420" s="7"/>
      <c r="AS420" s="7"/>
      <c r="AT420" s="109"/>
      <c r="AU420" s="109"/>
      <c r="AV420" s="1"/>
      <c r="AW420" s="1"/>
      <c r="AX420" s="7"/>
      <c r="AY420" s="7"/>
      <c r="AZ420" s="109"/>
      <c r="BA420" s="109"/>
      <c r="BB420" s="1"/>
      <c r="BC420" s="1"/>
      <c r="BD420" s="7"/>
      <c r="BE420" s="7"/>
      <c r="BF420" s="109"/>
      <c r="BG420" s="109"/>
    </row>
    <row r="421" spans="1:59" ht="14.25" customHeight="1">
      <c r="A421" s="1"/>
      <c r="B421" s="7"/>
      <c r="C421" s="7"/>
      <c r="D421" s="109"/>
      <c r="E421" s="109"/>
      <c r="F421" s="1"/>
      <c r="G421" s="1"/>
      <c r="H421" s="7"/>
      <c r="I421" s="7"/>
      <c r="J421" s="109"/>
      <c r="K421" s="109"/>
      <c r="L421" s="1"/>
      <c r="M421" s="1"/>
      <c r="N421" s="7"/>
      <c r="O421" s="7"/>
      <c r="P421" s="109"/>
      <c r="Q421" s="109"/>
      <c r="R421" s="1"/>
      <c r="S421" s="1"/>
      <c r="T421" s="7"/>
      <c r="U421" s="7"/>
      <c r="V421" s="109"/>
      <c r="W421" s="109"/>
      <c r="X421" s="1"/>
      <c r="Y421" s="1"/>
      <c r="Z421" s="7"/>
      <c r="AA421" s="7"/>
      <c r="AB421" s="109"/>
      <c r="AC421" s="109"/>
      <c r="AD421" s="1"/>
      <c r="AE421" s="1"/>
      <c r="AF421" s="7"/>
      <c r="AG421" s="7"/>
      <c r="AH421" s="109"/>
      <c r="AI421" s="109"/>
      <c r="AJ421" s="1"/>
      <c r="AK421" s="1"/>
      <c r="AL421" s="7"/>
      <c r="AM421" s="7"/>
      <c r="AN421" s="109"/>
      <c r="AO421" s="109"/>
      <c r="AP421" s="1"/>
      <c r="AQ421" s="1"/>
      <c r="AR421" s="7"/>
      <c r="AS421" s="7"/>
      <c r="AT421" s="109"/>
      <c r="AU421" s="109"/>
      <c r="AV421" s="1"/>
      <c r="AW421" s="1"/>
      <c r="AX421" s="7"/>
      <c r="AY421" s="7"/>
      <c r="AZ421" s="109"/>
      <c r="BA421" s="109"/>
      <c r="BB421" s="1"/>
      <c r="BC421" s="1"/>
      <c r="BD421" s="7"/>
      <c r="BE421" s="7"/>
      <c r="BF421" s="109"/>
      <c r="BG421" s="109"/>
    </row>
    <row r="422" spans="1:59" ht="14.25" customHeight="1">
      <c r="A422" s="1"/>
      <c r="B422" s="7"/>
      <c r="C422" s="7"/>
      <c r="D422" s="109"/>
      <c r="E422" s="109"/>
      <c r="F422" s="1"/>
      <c r="G422" s="1"/>
      <c r="H422" s="7"/>
      <c r="I422" s="7"/>
      <c r="J422" s="109"/>
      <c r="K422" s="109"/>
      <c r="L422" s="1"/>
      <c r="M422" s="1"/>
      <c r="N422" s="7"/>
      <c r="O422" s="7"/>
      <c r="P422" s="109"/>
      <c r="Q422" s="109"/>
      <c r="R422" s="1"/>
      <c r="S422" s="1"/>
      <c r="T422" s="7"/>
      <c r="U422" s="7"/>
      <c r="V422" s="109"/>
      <c r="W422" s="109"/>
      <c r="X422" s="1"/>
      <c r="Y422" s="1"/>
      <c r="Z422" s="7"/>
      <c r="AA422" s="7"/>
      <c r="AB422" s="109"/>
      <c r="AC422" s="109"/>
      <c r="AD422" s="1"/>
      <c r="AE422" s="1"/>
      <c r="AF422" s="7"/>
      <c r="AG422" s="7"/>
      <c r="AH422" s="109"/>
      <c r="AI422" s="109"/>
      <c r="AJ422" s="1"/>
      <c r="AK422" s="1"/>
      <c r="AL422" s="7"/>
      <c r="AM422" s="7"/>
      <c r="AN422" s="109"/>
      <c r="AO422" s="109"/>
      <c r="AP422" s="1"/>
      <c r="AQ422" s="1"/>
      <c r="AR422" s="7"/>
      <c r="AS422" s="7"/>
      <c r="AT422" s="109"/>
      <c r="AU422" s="109"/>
      <c r="AV422" s="1"/>
      <c r="AW422" s="1"/>
      <c r="AX422" s="7"/>
      <c r="AY422" s="7"/>
      <c r="AZ422" s="109"/>
      <c r="BA422" s="109"/>
      <c r="BB422" s="1"/>
      <c r="BC422" s="1"/>
      <c r="BD422" s="7"/>
      <c r="BE422" s="7"/>
      <c r="BF422" s="109"/>
      <c r="BG422" s="109"/>
    </row>
    <row r="423" spans="1:59" ht="14.25" customHeight="1">
      <c r="A423" s="1"/>
      <c r="B423" s="7"/>
      <c r="C423" s="7"/>
      <c r="D423" s="109"/>
      <c r="E423" s="109"/>
      <c r="F423" s="1"/>
      <c r="G423" s="1"/>
      <c r="H423" s="7"/>
      <c r="I423" s="7"/>
      <c r="J423" s="109"/>
      <c r="K423" s="109"/>
      <c r="L423" s="1"/>
      <c r="M423" s="1"/>
      <c r="N423" s="7"/>
      <c r="O423" s="7"/>
      <c r="P423" s="109"/>
      <c r="Q423" s="109"/>
      <c r="R423" s="1"/>
      <c r="S423" s="1"/>
      <c r="T423" s="7"/>
      <c r="U423" s="7"/>
      <c r="V423" s="109"/>
      <c r="W423" s="109"/>
      <c r="X423" s="1"/>
      <c r="Y423" s="1"/>
      <c r="Z423" s="7"/>
      <c r="AA423" s="7"/>
      <c r="AB423" s="109"/>
      <c r="AC423" s="109"/>
      <c r="AD423" s="1"/>
      <c r="AE423" s="1"/>
      <c r="AF423" s="7"/>
      <c r="AG423" s="7"/>
      <c r="AH423" s="109"/>
      <c r="AI423" s="109"/>
      <c r="AJ423" s="1"/>
      <c r="AK423" s="1"/>
      <c r="AL423" s="7"/>
      <c r="AM423" s="7"/>
      <c r="AN423" s="109"/>
      <c r="AO423" s="109"/>
      <c r="AP423" s="1"/>
      <c r="AQ423" s="1"/>
      <c r="AR423" s="7"/>
      <c r="AS423" s="7"/>
      <c r="AT423" s="109"/>
      <c r="AU423" s="109"/>
      <c r="AV423" s="1"/>
      <c r="AW423" s="1"/>
      <c r="AX423" s="7"/>
      <c r="AY423" s="7"/>
      <c r="AZ423" s="109"/>
      <c r="BA423" s="109"/>
      <c r="BB423" s="1"/>
      <c r="BC423" s="1"/>
      <c r="BD423" s="7"/>
      <c r="BE423" s="7"/>
      <c r="BF423" s="109"/>
      <c r="BG423" s="109"/>
    </row>
    <row r="424" spans="1:59" ht="14.25" customHeight="1">
      <c r="A424" s="1"/>
      <c r="B424" s="7"/>
      <c r="C424" s="7"/>
      <c r="D424" s="109"/>
      <c r="E424" s="109"/>
      <c r="F424" s="1"/>
      <c r="G424" s="1"/>
      <c r="H424" s="7"/>
      <c r="I424" s="7"/>
      <c r="J424" s="109"/>
      <c r="K424" s="109"/>
      <c r="L424" s="1"/>
      <c r="M424" s="1"/>
      <c r="N424" s="7"/>
      <c r="O424" s="7"/>
      <c r="P424" s="109"/>
      <c r="Q424" s="109"/>
      <c r="R424" s="1"/>
      <c r="S424" s="1"/>
      <c r="T424" s="7"/>
      <c r="U424" s="7"/>
      <c r="V424" s="109"/>
      <c r="W424" s="109"/>
      <c r="X424" s="1"/>
      <c r="Y424" s="1"/>
      <c r="Z424" s="7"/>
      <c r="AA424" s="7"/>
      <c r="AB424" s="109"/>
      <c r="AC424" s="109"/>
      <c r="AD424" s="1"/>
      <c r="AE424" s="1"/>
      <c r="AF424" s="7"/>
      <c r="AG424" s="7"/>
      <c r="AH424" s="109"/>
      <c r="AI424" s="109"/>
      <c r="AJ424" s="1"/>
      <c r="AK424" s="1"/>
      <c r="AL424" s="7"/>
      <c r="AM424" s="7"/>
      <c r="AN424" s="109"/>
      <c r="AO424" s="109"/>
      <c r="AP424" s="1"/>
      <c r="AQ424" s="1"/>
      <c r="AR424" s="7"/>
      <c r="AS424" s="7"/>
      <c r="AT424" s="109"/>
      <c r="AU424" s="109"/>
      <c r="AV424" s="1"/>
      <c r="AW424" s="1"/>
      <c r="AX424" s="7"/>
      <c r="AY424" s="7"/>
      <c r="AZ424" s="109"/>
      <c r="BA424" s="109"/>
      <c r="BB424" s="1"/>
      <c r="BC424" s="1"/>
      <c r="BD424" s="7"/>
      <c r="BE424" s="7"/>
      <c r="BF424" s="109"/>
      <c r="BG424" s="109"/>
    </row>
    <row r="425" spans="1:59" ht="14.25" customHeight="1">
      <c r="A425" s="1"/>
      <c r="B425" s="7"/>
      <c r="C425" s="7"/>
      <c r="D425" s="109"/>
      <c r="E425" s="109"/>
      <c r="F425" s="1"/>
      <c r="G425" s="1"/>
      <c r="H425" s="7"/>
      <c r="I425" s="7"/>
      <c r="J425" s="109"/>
      <c r="K425" s="109"/>
      <c r="L425" s="1"/>
      <c r="M425" s="1"/>
      <c r="N425" s="7"/>
      <c r="O425" s="7"/>
      <c r="P425" s="109"/>
      <c r="Q425" s="109"/>
      <c r="R425" s="1"/>
      <c r="S425" s="1"/>
      <c r="T425" s="7"/>
      <c r="U425" s="7"/>
      <c r="V425" s="109"/>
      <c r="W425" s="109"/>
      <c r="X425" s="1"/>
      <c r="Y425" s="1"/>
      <c r="Z425" s="7"/>
      <c r="AA425" s="7"/>
      <c r="AB425" s="109"/>
      <c r="AC425" s="109"/>
      <c r="AD425" s="1"/>
      <c r="AE425" s="1"/>
      <c r="AF425" s="7"/>
      <c r="AG425" s="7"/>
      <c r="AH425" s="109"/>
      <c r="AI425" s="109"/>
      <c r="AJ425" s="1"/>
      <c r="AK425" s="1"/>
      <c r="AL425" s="7"/>
      <c r="AM425" s="7"/>
      <c r="AN425" s="109"/>
      <c r="AO425" s="109"/>
      <c r="AP425" s="1"/>
      <c r="AQ425" s="1"/>
      <c r="AR425" s="7"/>
      <c r="AS425" s="7"/>
      <c r="AT425" s="109"/>
      <c r="AU425" s="109"/>
      <c r="AV425" s="1"/>
      <c r="AW425" s="1"/>
      <c r="AX425" s="7"/>
      <c r="AY425" s="7"/>
      <c r="AZ425" s="109"/>
      <c r="BA425" s="109"/>
      <c r="BB425" s="1"/>
      <c r="BC425" s="1"/>
      <c r="BD425" s="7"/>
      <c r="BE425" s="7"/>
      <c r="BF425" s="109"/>
      <c r="BG425" s="109"/>
    </row>
    <row r="426" spans="1:59" ht="14.25" customHeight="1">
      <c r="A426" s="1"/>
      <c r="B426" s="7"/>
      <c r="C426" s="7"/>
      <c r="D426" s="109"/>
      <c r="E426" s="109"/>
      <c r="F426" s="1"/>
      <c r="G426" s="1"/>
      <c r="H426" s="7"/>
      <c r="I426" s="7"/>
      <c r="J426" s="109"/>
      <c r="K426" s="109"/>
      <c r="L426" s="1"/>
      <c r="M426" s="1"/>
      <c r="N426" s="7"/>
      <c r="O426" s="7"/>
      <c r="P426" s="109"/>
      <c r="Q426" s="109"/>
      <c r="R426" s="1"/>
      <c r="S426" s="1"/>
      <c r="T426" s="7"/>
      <c r="U426" s="7"/>
      <c r="V426" s="109"/>
      <c r="W426" s="109"/>
      <c r="X426" s="1"/>
      <c r="Y426" s="1"/>
      <c r="Z426" s="7"/>
      <c r="AA426" s="7"/>
      <c r="AB426" s="109"/>
      <c r="AC426" s="109"/>
      <c r="AD426" s="1"/>
      <c r="AE426" s="1"/>
      <c r="AF426" s="7"/>
      <c r="AG426" s="7"/>
      <c r="AH426" s="109"/>
      <c r="AI426" s="109"/>
      <c r="AJ426" s="1"/>
      <c r="AK426" s="1"/>
      <c r="AL426" s="7"/>
      <c r="AM426" s="7"/>
      <c r="AN426" s="109"/>
      <c r="AO426" s="109"/>
      <c r="AP426" s="1"/>
      <c r="AQ426" s="1"/>
      <c r="AR426" s="7"/>
      <c r="AS426" s="7"/>
      <c r="AT426" s="109"/>
      <c r="AU426" s="109"/>
      <c r="AV426" s="1"/>
      <c r="AW426" s="1"/>
      <c r="AX426" s="7"/>
      <c r="AY426" s="7"/>
      <c r="AZ426" s="109"/>
      <c r="BA426" s="109"/>
      <c r="BB426" s="1"/>
      <c r="BC426" s="1"/>
      <c r="BD426" s="7"/>
      <c r="BE426" s="7"/>
      <c r="BF426" s="109"/>
      <c r="BG426" s="109"/>
    </row>
    <row r="427" spans="1:59" ht="14.25" customHeight="1">
      <c r="A427" s="1"/>
      <c r="B427" s="7"/>
      <c r="C427" s="7"/>
      <c r="D427" s="109"/>
      <c r="E427" s="109"/>
      <c r="F427" s="1"/>
      <c r="G427" s="1"/>
      <c r="H427" s="7"/>
      <c r="I427" s="7"/>
      <c r="J427" s="109"/>
      <c r="K427" s="109"/>
      <c r="L427" s="1"/>
      <c r="M427" s="1"/>
      <c r="N427" s="7"/>
      <c r="O427" s="7"/>
      <c r="P427" s="109"/>
      <c r="Q427" s="109"/>
      <c r="R427" s="1"/>
      <c r="S427" s="1"/>
      <c r="T427" s="7"/>
      <c r="U427" s="7"/>
      <c r="V427" s="109"/>
      <c r="W427" s="109"/>
      <c r="X427" s="1"/>
      <c r="Y427" s="1"/>
      <c r="Z427" s="7"/>
      <c r="AA427" s="7"/>
      <c r="AB427" s="109"/>
      <c r="AC427" s="109"/>
      <c r="AD427" s="1"/>
      <c r="AE427" s="1"/>
      <c r="AF427" s="7"/>
      <c r="AG427" s="7"/>
      <c r="AH427" s="109"/>
      <c r="AI427" s="109"/>
      <c r="AJ427" s="1"/>
      <c r="AK427" s="1"/>
      <c r="AL427" s="7"/>
      <c r="AM427" s="7"/>
      <c r="AN427" s="109"/>
      <c r="AO427" s="109"/>
      <c r="AP427" s="1"/>
      <c r="AQ427" s="1"/>
      <c r="AR427" s="7"/>
      <c r="AS427" s="7"/>
      <c r="AT427" s="109"/>
      <c r="AU427" s="109"/>
      <c r="AV427" s="1"/>
      <c r="AW427" s="1"/>
      <c r="AX427" s="7"/>
      <c r="AY427" s="7"/>
      <c r="AZ427" s="109"/>
      <c r="BA427" s="109"/>
      <c r="BB427" s="1"/>
      <c r="BC427" s="1"/>
      <c r="BD427" s="7"/>
      <c r="BE427" s="7"/>
      <c r="BF427" s="109"/>
      <c r="BG427" s="109"/>
    </row>
    <row r="428" spans="1:59" ht="14.25" customHeight="1">
      <c r="A428" s="1"/>
      <c r="B428" s="7"/>
      <c r="C428" s="7"/>
      <c r="D428" s="109"/>
      <c r="E428" s="109"/>
      <c r="F428" s="1"/>
      <c r="G428" s="1"/>
      <c r="H428" s="7"/>
      <c r="I428" s="7"/>
      <c r="J428" s="109"/>
      <c r="K428" s="109"/>
      <c r="L428" s="1"/>
      <c r="M428" s="1"/>
      <c r="N428" s="7"/>
      <c r="O428" s="7"/>
      <c r="P428" s="109"/>
      <c r="Q428" s="109"/>
      <c r="R428" s="1"/>
      <c r="S428" s="1"/>
      <c r="T428" s="7"/>
      <c r="U428" s="7"/>
      <c r="V428" s="109"/>
      <c r="W428" s="109"/>
      <c r="X428" s="1"/>
      <c r="Y428" s="1"/>
      <c r="Z428" s="7"/>
      <c r="AA428" s="7"/>
      <c r="AB428" s="109"/>
      <c r="AC428" s="109"/>
      <c r="AD428" s="1"/>
      <c r="AE428" s="1"/>
      <c r="AF428" s="7"/>
      <c r="AG428" s="7"/>
      <c r="AH428" s="109"/>
      <c r="AI428" s="109"/>
      <c r="AJ428" s="1"/>
      <c r="AK428" s="1"/>
      <c r="AL428" s="7"/>
      <c r="AM428" s="7"/>
      <c r="AN428" s="109"/>
      <c r="AO428" s="109"/>
      <c r="AP428" s="1"/>
      <c r="AQ428" s="1"/>
      <c r="AR428" s="7"/>
      <c r="AS428" s="7"/>
      <c r="AT428" s="109"/>
      <c r="AU428" s="109"/>
      <c r="AV428" s="1"/>
      <c r="AW428" s="1"/>
      <c r="AX428" s="7"/>
      <c r="AY428" s="7"/>
      <c r="AZ428" s="109"/>
      <c r="BA428" s="109"/>
      <c r="BB428" s="1"/>
      <c r="BC428" s="1"/>
      <c r="BD428" s="7"/>
      <c r="BE428" s="7"/>
      <c r="BF428" s="109"/>
      <c r="BG428" s="109"/>
    </row>
    <row r="429" spans="1:59" ht="14.25" customHeight="1">
      <c r="A429" s="1"/>
      <c r="B429" s="7"/>
      <c r="C429" s="7"/>
      <c r="D429" s="109"/>
      <c r="E429" s="109"/>
      <c r="F429" s="1"/>
      <c r="G429" s="1"/>
      <c r="H429" s="7"/>
      <c r="I429" s="7"/>
      <c r="J429" s="109"/>
      <c r="K429" s="109"/>
      <c r="L429" s="1"/>
      <c r="M429" s="1"/>
      <c r="N429" s="7"/>
      <c r="O429" s="7"/>
      <c r="P429" s="109"/>
      <c r="Q429" s="109"/>
      <c r="R429" s="1"/>
      <c r="S429" s="1"/>
      <c r="T429" s="7"/>
      <c r="U429" s="7"/>
      <c r="V429" s="109"/>
      <c r="W429" s="109"/>
      <c r="X429" s="1"/>
      <c r="Y429" s="1"/>
      <c r="Z429" s="7"/>
      <c r="AA429" s="7"/>
      <c r="AB429" s="109"/>
      <c r="AC429" s="109"/>
      <c r="AD429" s="1"/>
      <c r="AE429" s="1"/>
      <c r="AF429" s="7"/>
      <c r="AG429" s="7"/>
      <c r="AH429" s="109"/>
      <c r="AI429" s="109"/>
      <c r="AJ429" s="1"/>
      <c r="AK429" s="1"/>
      <c r="AL429" s="7"/>
      <c r="AM429" s="7"/>
      <c r="AN429" s="109"/>
      <c r="AO429" s="109"/>
      <c r="AP429" s="1"/>
      <c r="AQ429" s="1"/>
      <c r="AR429" s="7"/>
      <c r="AS429" s="7"/>
      <c r="AT429" s="109"/>
      <c r="AU429" s="109"/>
      <c r="AV429" s="1"/>
      <c r="AW429" s="1"/>
      <c r="AX429" s="7"/>
      <c r="AY429" s="7"/>
      <c r="AZ429" s="109"/>
      <c r="BA429" s="109"/>
      <c r="BB429" s="1"/>
      <c r="BC429" s="1"/>
      <c r="BD429" s="7"/>
      <c r="BE429" s="7"/>
      <c r="BF429" s="109"/>
      <c r="BG429" s="109"/>
    </row>
    <row r="430" spans="1:59" ht="14.25" customHeight="1">
      <c r="A430" s="1"/>
      <c r="B430" s="7"/>
      <c r="C430" s="7"/>
      <c r="D430" s="109"/>
      <c r="E430" s="109"/>
      <c r="F430" s="1"/>
      <c r="G430" s="1"/>
      <c r="H430" s="7"/>
      <c r="I430" s="7"/>
      <c r="J430" s="109"/>
      <c r="K430" s="109"/>
      <c r="L430" s="1"/>
      <c r="M430" s="1"/>
      <c r="N430" s="7"/>
      <c r="O430" s="7"/>
      <c r="P430" s="109"/>
      <c r="Q430" s="109"/>
      <c r="R430" s="1"/>
      <c r="S430" s="1"/>
      <c r="T430" s="7"/>
      <c r="U430" s="7"/>
      <c r="V430" s="109"/>
      <c r="W430" s="109"/>
      <c r="X430" s="1"/>
      <c r="Y430" s="1"/>
      <c r="Z430" s="7"/>
      <c r="AA430" s="7"/>
      <c r="AB430" s="109"/>
      <c r="AC430" s="109"/>
      <c r="AD430" s="1"/>
      <c r="AE430" s="1"/>
      <c r="AF430" s="7"/>
      <c r="AG430" s="7"/>
      <c r="AH430" s="109"/>
      <c r="AI430" s="109"/>
      <c r="AJ430" s="1"/>
      <c r="AK430" s="1"/>
      <c r="AL430" s="7"/>
      <c r="AM430" s="7"/>
      <c r="AN430" s="109"/>
      <c r="AO430" s="109"/>
      <c r="AP430" s="1"/>
      <c r="AQ430" s="1"/>
      <c r="AR430" s="7"/>
      <c r="AS430" s="7"/>
      <c r="AT430" s="109"/>
      <c r="AU430" s="109"/>
      <c r="AV430" s="1"/>
      <c r="AW430" s="1"/>
      <c r="AX430" s="7"/>
      <c r="AY430" s="7"/>
      <c r="AZ430" s="109"/>
      <c r="BA430" s="109"/>
      <c r="BB430" s="1"/>
      <c r="BC430" s="1"/>
      <c r="BD430" s="7"/>
      <c r="BE430" s="7"/>
      <c r="BF430" s="109"/>
      <c r="BG430" s="109"/>
    </row>
    <row r="431" spans="1:59" ht="14.25" customHeight="1">
      <c r="A431" s="1"/>
      <c r="B431" s="7"/>
      <c r="C431" s="7"/>
      <c r="D431" s="109"/>
      <c r="E431" s="109"/>
      <c r="F431" s="1"/>
      <c r="G431" s="1"/>
      <c r="H431" s="7"/>
      <c r="I431" s="7"/>
      <c r="J431" s="109"/>
      <c r="K431" s="109"/>
      <c r="L431" s="1"/>
      <c r="M431" s="1"/>
      <c r="N431" s="7"/>
      <c r="O431" s="7"/>
      <c r="P431" s="109"/>
      <c r="Q431" s="109"/>
      <c r="R431" s="1"/>
      <c r="S431" s="1"/>
      <c r="T431" s="7"/>
      <c r="U431" s="7"/>
      <c r="V431" s="109"/>
      <c r="W431" s="109"/>
      <c r="X431" s="1"/>
      <c r="Y431" s="1"/>
      <c r="Z431" s="7"/>
      <c r="AA431" s="7"/>
      <c r="AB431" s="109"/>
      <c r="AC431" s="109"/>
      <c r="AD431" s="1"/>
      <c r="AE431" s="1"/>
      <c r="AF431" s="7"/>
      <c r="AG431" s="7"/>
      <c r="AH431" s="109"/>
      <c r="AI431" s="109"/>
      <c r="AJ431" s="1"/>
      <c r="AK431" s="1"/>
      <c r="AL431" s="7"/>
      <c r="AM431" s="7"/>
      <c r="AN431" s="109"/>
      <c r="AO431" s="109"/>
      <c r="AP431" s="1"/>
      <c r="AQ431" s="1"/>
      <c r="AR431" s="7"/>
      <c r="AS431" s="7"/>
      <c r="AT431" s="109"/>
      <c r="AU431" s="109"/>
      <c r="AV431" s="1"/>
      <c r="AW431" s="1"/>
      <c r="AX431" s="7"/>
      <c r="AY431" s="7"/>
      <c r="AZ431" s="109"/>
      <c r="BA431" s="109"/>
      <c r="BB431" s="1"/>
      <c r="BC431" s="1"/>
      <c r="BD431" s="7"/>
      <c r="BE431" s="7"/>
      <c r="BF431" s="109"/>
      <c r="BG431" s="109"/>
    </row>
    <row r="432" spans="1:59" ht="14.25" customHeight="1">
      <c r="A432" s="1"/>
      <c r="B432" s="7"/>
      <c r="C432" s="7"/>
      <c r="D432" s="109"/>
      <c r="E432" s="109"/>
      <c r="F432" s="1"/>
      <c r="G432" s="1"/>
      <c r="H432" s="7"/>
      <c r="I432" s="7"/>
      <c r="J432" s="109"/>
      <c r="K432" s="109"/>
      <c r="L432" s="1"/>
      <c r="M432" s="1"/>
      <c r="N432" s="7"/>
      <c r="O432" s="7"/>
      <c r="P432" s="109"/>
      <c r="Q432" s="109"/>
      <c r="R432" s="1"/>
      <c r="S432" s="1"/>
      <c r="T432" s="7"/>
      <c r="U432" s="7"/>
      <c r="V432" s="109"/>
      <c r="W432" s="109"/>
      <c r="X432" s="1"/>
      <c r="Y432" s="1"/>
      <c r="Z432" s="7"/>
      <c r="AA432" s="7"/>
      <c r="AB432" s="109"/>
      <c r="AC432" s="109"/>
      <c r="AD432" s="1"/>
      <c r="AE432" s="1"/>
      <c r="AF432" s="7"/>
      <c r="AG432" s="7"/>
      <c r="AH432" s="109"/>
      <c r="AI432" s="109"/>
      <c r="AJ432" s="1"/>
      <c r="AK432" s="1"/>
      <c r="AL432" s="7"/>
      <c r="AM432" s="7"/>
      <c r="AN432" s="109"/>
      <c r="AO432" s="109"/>
      <c r="AP432" s="1"/>
      <c r="AQ432" s="1"/>
      <c r="AR432" s="7"/>
      <c r="AS432" s="7"/>
      <c r="AT432" s="109"/>
      <c r="AU432" s="109"/>
      <c r="AV432" s="1"/>
      <c r="AW432" s="1"/>
      <c r="AX432" s="7"/>
      <c r="AY432" s="7"/>
      <c r="AZ432" s="109"/>
      <c r="BA432" s="109"/>
      <c r="BB432" s="1"/>
      <c r="BC432" s="1"/>
      <c r="BD432" s="7"/>
      <c r="BE432" s="7"/>
      <c r="BF432" s="109"/>
      <c r="BG432" s="109"/>
    </row>
    <row r="433" spans="1:59" ht="14.25" customHeight="1">
      <c r="A433" s="1"/>
      <c r="B433" s="7"/>
      <c r="C433" s="7"/>
      <c r="D433" s="109"/>
      <c r="E433" s="109"/>
      <c r="F433" s="1"/>
      <c r="G433" s="1"/>
      <c r="H433" s="7"/>
      <c r="I433" s="7"/>
      <c r="J433" s="109"/>
      <c r="K433" s="109"/>
      <c r="L433" s="1"/>
      <c r="M433" s="1"/>
      <c r="N433" s="7"/>
      <c r="O433" s="7"/>
      <c r="P433" s="109"/>
      <c r="Q433" s="109"/>
      <c r="R433" s="1"/>
      <c r="S433" s="1"/>
      <c r="T433" s="7"/>
      <c r="U433" s="7"/>
      <c r="V433" s="109"/>
      <c r="W433" s="109"/>
      <c r="X433" s="1"/>
      <c r="Y433" s="1"/>
      <c r="Z433" s="7"/>
      <c r="AA433" s="7"/>
      <c r="AB433" s="109"/>
      <c r="AC433" s="109"/>
      <c r="AD433" s="1"/>
      <c r="AE433" s="1"/>
      <c r="AF433" s="7"/>
      <c r="AG433" s="7"/>
      <c r="AH433" s="109"/>
      <c r="AI433" s="109"/>
      <c r="AJ433" s="1"/>
      <c r="AK433" s="1"/>
      <c r="AL433" s="7"/>
      <c r="AM433" s="7"/>
      <c r="AN433" s="109"/>
      <c r="AO433" s="109"/>
      <c r="AP433" s="1"/>
      <c r="AQ433" s="1"/>
      <c r="AR433" s="7"/>
      <c r="AS433" s="7"/>
      <c r="AT433" s="109"/>
      <c r="AU433" s="109"/>
      <c r="AV433" s="1"/>
      <c r="AW433" s="1"/>
      <c r="AX433" s="7"/>
      <c r="AY433" s="7"/>
      <c r="AZ433" s="109"/>
      <c r="BA433" s="109"/>
      <c r="BB433" s="1"/>
      <c r="BC433" s="1"/>
      <c r="BD433" s="7"/>
      <c r="BE433" s="7"/>
      <c r="BF433" s="109"/>
      <c r="BG433" s="109"/>
    </row>
    <row r="434" spans="1:59" ht="14.25" customHeight="1">
      <c r="A434" s="1"/>
      <c r="B434" s="7"/>
      <c r="C434" s="7"/>
      <c r="D434" s="109"/>
      <c r="E434" s="109"/>
      <c r="F434" s="1"/>
      <c r="G434" s="1"/>
      <c r="H434" s="7"/>
      <c r="I434" s="7"/>
      <c r="J434" s="109"/>
      <c r="K434" s="109"/>
      <c r="L434" s="1"/>
      <c r="M434" s="1"/>
      <c r="N434" s="7"/>
      <c r="O434" s="7"/>
      <c r="P434" s="109"/>
      <c r="Q434" s="109"/>
      <c r="R434" s="1"/>
      <c r="S434" s="1"/>
      <c r="T434" s="7"/>
      <c r="U434" s="7"/>
      <c r="V434" s="109"/>
      <c r="W434" s="109"/>
      <c r="X434" s="1"/>
      <c r="Y434" s="1"/>
      <c r="Z434" s="7"/>
      <c r="AA434" s="7"/>
      <c r="AB434" s="109"/>
      <c r="AC434" s="109"/>
      <c r="AD434" s="1"/>
      <c r="AE434" s="1"/>
      <c r="AF434" s="7"/>
      <c r="AG434" s="7"/>
      <c r="AH434" s="109"/>
      <c r="AI434" s="109"/>
      <c r="AJ434" s="1"/>
      <c r="AK434" s="1"/>
      <c r="AL434" s="7"/>
      <c r="AM434" s="7"/>
      <c r="AN434" s="109"/>
      <c r="AO434" s="109"/>
      <c r="AP434" s="1"/>
      <c r="AQ434" s="1"/>
      <c r="AR434" s="7"/>
      <c r="AS434" s="7"/>
      <c r="AT434" s="109"/>
      <c r="AU434" s="109"/>
      <c r="AV434" s="1"/>
      <c r="AW434" s="1"/>
      <c r="AX434" s="7"/>
      <c r="AY434" s="7"/>
      <c r="AZ434" s="109"/>
      <c r="BA434" s="109"/>
      <c r="BB434" s="1"/>
      <c r="BC434" s="1"/>
      <c r="BD434" s="7"/>
      <c r="BE434" s="7"/>
      <c r="BF434" s="109"/>
      <c r="BG434" s="109"/>
    </row>
    <row r="435" spans="1:59" ht="14.25" customHeight="1">
      <c r="A435" s="1"/>
      <c r="B435" s="7"/>
      <c r="C435" s="7"/>
      <c r="D435" s="109"/>
      <c r="E435" s="109"/>
      <c r="F435" s="1"/>
      <c r="G435" s="1"/>
      <c r="H435" s="7"/>
      <c r="I435" s="7"/>
      <c r="J435" s="109"/>
      <c r="K435" s="109"/>
      <c r="L435" s="1"/>
      <c r="M435" s="1"/>
      <c r="N435" s="7"/>
      <c r="O435" s="7"/>
      <c r="P435" s="109"/>
      <c r="Q435" s="109"/>
      <c r="R435" s="1"/>
      <c r="S435" s="1"/>
      <c r="T435" s="7"/>
      <c r="U435" s="7"/>
      <c r="V435" s="109"/>
      <c r="W435" s="109"/>
      <c r="X435" s="1"/>
      <c r="Y435" s="1"/>
      <c r="Z435" s="7"/>
      <c r="AA435" s="7"/>
      <c r="AB435" s="109"/>
      <c r="AC435" s="109"/>
      <c r="AD435" s="1"/>
      <c r="AE435" s="1"/>
      <c r="AF435" s="7"/>
      <c r="AG435" s="7"/>
      <c r="AH435" s="109"/>
      <c r="AI435" s="109"/>
      <c r="AJ435" s="1"/>
      <c r="AK435" s="1"/>
      <c r="AL435" s="7"/>
      <c r="AM435" s="7"/>
      <c r="AN435" s="109"/>
      <c r="AO435" s="109"/>
      <c r="AP435" s="1"/>
      <c r="AQ435" s="1"/>
      <c r="AR435" s="7"/>
      <c r="AS435" s="7"/>
      <c r="AT435" s="109"/>
      <c r="AU435" s="109"/>
      <c r="AV435" s="1"/>
      <c r="AW435" s="1"/>
      <c r="AX435" s="7"/>
      <c r="AY435" s="7"/>
      <c r="AZ435" s="109"/>
      <c r="BA435" s="109"/>
      <c r="BB435" s="1"/>
      <c r="BC435" s="1"/>
      <c r="BD435" s="7"/>
      <c r="BE435" s="7"/>
      <c r="BF435" s="109"/>
      <c r="BG435" s="109"/>
    </row>
    <row r="436" spans="1:59" ht="14.25" customHeight="1">
      <c r="A436" s="1"/>
      <c r="B436" s="7"/>
      <c r="C436" s="7"/>
      <c r="D436" s="109"/>
      <c r="E436" s="109"/>
      <c r="F436" s="1"/>
      <c r="G436" s="1"/>
      <c r="H436" s="7"/>
      <c r="I436" s="7"/>
      <c r="J436" s="109"/>
      <c r="K436" s="109"/>
      <c r="L436" s="1"/>
      <c r="M436" s="1"/>
      <c r="N436" s="7"/>
      <c r="O436" s="7"/>
      <c r="P436" s="109"/>
      <c r="Q436" s="109"/>
      <c r="R436" s="1"/>
      <c r="S436" s="1"/>
      <c r="T436" s="7"/>
      <c r="U436" s="7"/>
      <c r="V436" s="109"/>
      <c r="W436" s="109"/>
      <c r="X436" s="1"/>
      <c r="Y436" s="1"/>
      <c r="Z436" s="7"/>
      <c r="AA436" s="7"/>
      <c r="AB436" s="109"/>
      <c r="AC436" s="109"/>
      <c r="AD436" s="1"/>
      <c r="AE436" s="1"/>
      <c r="AF436" s="7"/>
      <c r="AG436" s="7"/>
      <c r="AH436" s="109"/>
      <c r="AI436" s="109"/>
      <c r="AJ436" s="1"/>
      <c r="AK436" s="1"/>
      <c r="AL436" s="7"/>
      <c r="AM436" s="7"/>
      <c r="AN436" s="109"/>
      <c r="AO436" s="109"/>
      <c r="AP436" s="1"/>
      <c r="AQ436" s="1"/>
      <c r="AR436" s="7"/>
      <c r="AS436" s="7"/>
      <c r="AT436" s="109"/>
      <c r="AU436" s="109"/>
      <c r="AV436" s="1"/>
      <c r="AW436" s="1"/>
      <c r="AX436" s="7"/>
      <c r="AY436" s="7"/>
      <c r="AZ436" s="109"/>
      <c r="BA436" s="109"/>
      <c r="BB436" s="1"/>
      <c r="BC436" s="1"/>
      <c r="BD436" s="7"/>
      <c r="BE436" s="7"/>
      <c r="BF436" s="109"/>
      <c r="BG436" s="109"/>
    </row>
    <row r="437" spans="1:59" ht="14.25" customHeight="1">
      <c r="A437" s="1"/>
      <c r="B437" s="7"/>
      <c r="C437" s="7"/>
      <c r="D437" s="109"/>
      <c r="E437" s="109"/>
      <c r="F437" s="1"/>
      <c r="G437" s="1"/>
      <c r="H437" s="7"/>
      <c r="I437" s="7"/>
      <c r="J437" s="109"/>
      <c r="K437" s="109"/>
      <c r="L437" s="1"/>
      <c r="M437" s="1"/>
      <c r="N437" s="7"/>
      <c r="O437" s="7"/>
      <c r="P437" s="109"/>
      <c r="Q437" s="109"/>
      <c r="R437" s="1"/>
      <c r="S437" s="1"/>
      <c r="T437" s="7"/>
      <c r="U437" s="7"/>
      <c r="V437" s="109"/>
      <c r="W437" s="109"/>
      <c r="X437" s="1"/>
      <c r="Y437" s="1"/>
      <c r="Z437" s="7"/>
      <c r="AA437" s="7"/>
      <c r="AB437" s="109"/>
      <c r="AC437" s="109"/>
      <c r="AD437" s="1"/>
      <c r="AE437" s="1"/>
      <c r="AF437" s="7"/>
      <c r="AG437" s="7"/>
      <c r="AH437" s="109"/>
      <c r="AI437" s="109"/>
      <c r="AJ437" s="1"/>
      <c r="AK437" s="1"/>
      <c r="AL437" s="7"/>
      <c r="AM437" s="7"/>
      <c r="AN437" s="109"/>
      <c r="AO437" s="109"/>
      <c r="AP437" s="1"/>
      <c r="AQ437" s="1"/>
      <c r="AR437" s="7"/>
      <c r="AS437" s="7"/>
      <c r="AT437" s="109"/>
      <c r="AU437" s="109"/>
      <c r="AV437" s="1"/>
      <c r="AW437" s="1"/>
      <c r="AX437" s="7"/>
      <c r="AY437" s="7"/>
      <c r="AZ437" s="109"/>
      <c r="BA437" s="109"/>
      <c r="BB437" s="1"/>
      <c r="BC437" s="1"/>
      <c r="BD437" s="7"/>
      <c r="BE437" s="7"/>
      <c r="BF437" s="109"/>
      <c r="BG437" s="109"/>
    </row>
    <row r="438" spans="1:59" ht="14.25" customHeight="1">
      <c r="A438" s="1"/>
      <c r="B438" s="7"/>
      <c r="C438" s="7"/>
      <c r="D438" s="109"/>
      <c r="E438" s="109"/>
      <c r="F438" s="1"/>
      <c r="G438" s="1"/>
      <c r="H438" s="7"/>
      <c r="I438" s="7"/>
      <c r="J438" s="109"/>
      <c r="K438" s="109"/>
      <c r="L438" s="1"/>
      <c r="M438" s="1"/>
      <c r="N438" s="7"/>
      <c r="O438" s="7"/>
      <c r="P438" s="109"/>
      <c r="Q438" s="109"/>
      <c r="R438" s="1"/>
      <c r="S438" s="1"/>
      <c r="T438" s="7"/>
      <c r="U438" s="7"/>
      <c r="V438" s="109"/>
      <c r="W438" s="109"/>
      <c r="X438" s="1"/>
      <c r="Y438" s="1"/>
      <c r="Z438" s="7"/>
      <c r="AA438" s="7"/>
      <c r="AB438" s="109"/>
      <c r="AC438" s="109"/>
      <c r="AD438" s="1"/>
      <c r="AE438" s="1"/>
      <c r="AF438" s="7"/>
      <c r="AG438" s="7"/>
      <c r="AH438" s="109"/>
      <c r="AI438" s="109"/>
      <c r="AJ438" s="1"/>
      <c r="AK438" s="1"/>
      <c r="AL438" s="7"/>
      <c r="AM438" s="7"/>
      <c r="AN438" s="109"/>
      <c r="AO438" s="109"/>
      <c r="AP438" s="1"/>
      <c r="AQ438" s="1"/>
      <c r="AR438" s="7"/>
      <c r="AS438" s="7"/>
      <c r="AT438" s="109"/>
      <c r="AU438" s="109"/>
      <c r="AV438" s="1"/>
      <c r="AW438" s="1"/>
      <c r="AX438" s="7"/>
      <c r="AY438" s="7"/>
      <c r="AZ438" s="109"/>
      <c r="BA438" s="109"/>
      <c r="BB438" s="1"/>
      <c r="BC438" s="1"/>
      <c r="BD438" s="7"/>
      <c r="BE438" s="7"/>
      <c r="BF438" s="109"/>
      <c r="BG438" s="109"/>
    </row>
    <row r="439" spans="1:59" ht="14.25" customHeight="1">
      <c r="A439" s="1"/>
      <c r="B439" s="7"/>
      <c r="C439" s="7"/>
      <c r="D439" s="109"/>
      <c r="E439" s="109"/>
      <c r="F439" s="1"/>
      <c r="G439" s="1"/>
      <c r="H439" s="7"/>
      <c r="I439" s="7"/>
      <c r="J439" s="109"/>
      <c r="K439" s="109"/>
      <c r="L439" s="1"/>
      <c r="M439" s="1"/>
      <c r="N439" s="7"/>
      <c r="O439" s="7"/>
      <c r="P439" s="109"/>
      <c r="Q439" s="109"/>
      <c r="R439" s="1"/>
      <c r="S439" s="1"/>
      <c r="T439" s="7"/>
      <c r="U439" s="7"/>
      <c r="V439" s="109"/>
      <c r="W439" s="109"/>
      <c r="X439" s="1"/>
      <c r="Y439" s="1"/>
      <c r="Z439" s="7"/>
      <c r="AA439" s="7"/>
      <c r="AB439" s="109"/>
      <c r="AC439" s="109"/>
      <c r="AD439" s="1"/>
      <c r="AE439" s="1"/>
      <c r="AF439" s="7"/>
      <c r="AG439" s="7"/>
      <c r="AH439" s="109"/>
      <c r="AI439" s="109"/>
      <c r="AJ439" s="1"/>
      <c r="AK439" s="1"/>
      <c r="AL439" s="7"/>
      <c r="AM439" s="7"/>
      <c r="AN439" s="109"/>
      <c r="AO439" s="109"/>
      <c r="AP439" s="1"/>
      <c r="AQ439" s="1"/>
      <c r="AR439" s="7"/>
      <c r="AS439" s="7"/>
      <c r="AT439" s="109"/>
      <c r="AU439" s="109"/>
      <c r="AV439" s="1"/>
      <c r="AW439" s="1"/>
      <c r="AX439" s="7"/>
      <c r="AY439" s="7"/>
      <c r="AZ439" s="109"/>
      <c r="BA439" s="109"/>
      <c r="BB439" s="1"/>
      <c r="BC439" s="1"/>
      <c r="BD439" s="7"/>
      <c r="BE439" s="7"/>
      <c r="BF439" s="109"/>
      <c r="BG439" s="109"/>
    </row>
    <row r="440" spans="1:59" ht="14.25" customHeight="1">
      <c r="A440" s="1"/>
      <c r="B440" s="7"/>
      <c r="C440" s="7"/>
      <c r="D440" s="109"/>
      <c r="E440" s="109"/>
      <c r="F440" s="1"/>
      <c r="G440" s="1"/>
      <c r="H440" s="7"/>
      <c r="I440" s="7"/>
      <c r="J440" s="109"/>
      <c r="K440" s="109"/>
      <c r="L440" s="1"/>
      <c r="M440" s="1"/>
      <c r="N440" s="7"/>
      <c r="O440" s="7"/>
      <c r="P440" s="109"/>
      <c r="Q440" s="109"/>
      <c r="R440" s="1"/>
      <c r="S440" s="1"/>
      <c r="T440" s="7"/>
      <c r="U440" s="7"/>
      <c r="V440" s="109"/>
      <c r="W440" s="109"/>
      <c r="X440" s="1"/>
      <c r="Y440" s="1"/>
      <c r="Z440" s="7"/>
      <c r="AA440" s="7"/>
      <c r="AB440" s="109"/>
      <c r="AC440" s="109"/>
      <c r="AD440" s="1"/>
      <c r="AE440" s="1"/>
      <c r="AF440" s="7"/>
      <c r="AG440" s="7"/>
      <c r="AH440" s="109"/>
      <c r="AI440" s="109"/>
      <c r="AJ440" s="1"/>
      <c r="AK440" s="1"/>
      <c r="AL440" s="7"/>
      <c r="AM440" s="7"/>
      <c r="AN440" s="109"/>
      <c r="AO440" s="109"/>
      <c r="AP440" s="1"/>
      <c r="AQ440" s="1"/>
      <c r="AR440" s="7"/>
      <c r="AS440" s="7"/>
      <c r="AT440" s="109"/>
      <c r="AU440" s="109"/>
      <c r="AV440" s="1"/>
      <c r="AW440" s="1"/>
      <c r="AX440" s="7"/>
      <c r="AY440" s="7"/>
      <c r="AZ440" s="109"/>
      <c r="BA440" s="109"/>
      <c r="BB440" s="1"/>
      <c r="BC440" s="1"/>
      <c r="BD440" s="7"/>
      <c r="BE440" s="7"/>
      <c r="BF440" s="109"/>
      <c r="BG440" s="109"/>
    </row>
    <row r="441" spans="1:59" ht="14.25" customHeight="1">
      <c r="A441" s="1"/>
      <c r="B441" s="7"/>
      <c r="C441" s="7"/>
      <c r="D441" s="109"/>
      <c r="E441" s="109"/>
      <c r="F441" s="1"/>
      <c r="G441" s="1"/>
      <c r="H441" s="7"/>
      <c r="I441" s="7"/>
      <c r="J441" s="109"/>
      <c r="K441" s="109"/>
      <c r="L441" s="1"/>
      <c r="M441" s="1"/>
      <c r="N441" s="7"/>
      <c r="O441" s="7"/>
      <c r="P441" s="109"/>
      <c r="Q441" s="109"/>
      <c r="R441" s="1"/>
      <c r="S441" s="1"/>
      <c r="T441" s="7"/>
      <c r="U441" s="7"/>
      <c r="V441" s="109"/>
      <c r="W441" s="109"/>
      <c r="X441" s="1"/>
      <c r="Y441" s="1"/>
      <c r="Z441" s="7"/>
      <c r="AA441" s="7"/>
      <c r="AB441" s="109"/>
      <c r="AC441" s="109"/>
      <c r="AD441" s="1"/>
      <c r="AE441" s="1"/>
      <c r="AF441" s="7"/>
      <c r="AG441" s="7"/>
      <c r="AH441" s="109"/>
      <c r="AI441" s="109"/>
      <c r="AJ441" s="1"/>
      <c r="AK441" s="1"/>
      <c r="AL441" s="7"/>
      <c r="AM441" s="7"/>
      <c r="AN441" s="109"/>
      <c r="AO441" s="109"/>
      <c r="AP441" s="1"/>
      <c r="AQ441" s="1"/>
      <c r="AR441" s="7"/>
      <c r="AS441" s="7"/>
      <c r="AT441" s="109"/>
      <c r="AU441" s="109"/>
      <c r="AV441" s="1"/>
      <c r="AW441" s="1"/>
      <c r="AX441" s="7"/>
      <c r="AY441" s="7"/>
      <c r="AZ441" s="109"/>
      <c r="BA441" s="109"/>
      <c r="BB441" s="1"/>
      <c r="BC441" s="1"/>
      <c r="BD441" s="7"/>
      <c r="BE441" s="7"/>
      <c r="BF441" s="109"/>
      <c r="BG441" s="109"/>
    </row>
    <row r="442" spans="1:59" ht="14.25" customHeight="1">
      <c r="A442" s="1"/>
      <c r="B442" s="7"/>
      <c r="C442" s="7"/>
      <c r="D442" s="109"/>
      <c r="E442" s="109"/>
      <c r="F442" s="1"/>
      <c r="G442" s="1"/>
      <c r="H442" s="7"/>
      <c r="I442" s="7"/>
      <c r="J442" s="109"/>
      <c r="K442" s="109"/>
      <c r="L442" s="1"/>
      <c r="M442" s="1"/>
      <c r="N442" s="7"/>
      <c r="O442" s="7"/>
      <c r="P442" s="109"/>
      <c r="Q442" s="109"/>
      <c r="R442" s="1"/>
      <c r="S442" s="1"/>
      <c r="T442" s="7"/>
      <c r="U442" s="7"/>
      <c r="V442" s="109"/>
      <c r="W442" s="109"/>
      <c r="X442" s="1"/>
      <c r="Y442" s="1"/>
      <c r="Z442" s="7"/>
      <c r="AA442" s="7"/>
      <c r="AB442" s="109"/>
      <c r="AC442" s="109"/>
      <c r="AD442" s="1"/>
      <c r="AE442" s="1"/>
      <c r="AF442" s="7"/>
      <c r="AG442" s="7"/>
      <c r="AH442" s="109"/>
      <c r="AI442" s="109"/>
      <c r="AJ442" s="1"/>
      <c r="AK442" s="1"/>
      <c r="AL442" s="7"/>
      <c r="AM442" s="7"/>
      <c r="AN442" s="109"/>
      <c r="AO442" s="109"/>
      <c r="AP442" s="1"/>
      <c r="AQ442" s="1"/>
      <c r="AR442" s="7"/>
      <c r="AS442" s="7"/>
      <c r="AT442" s="109"/>
      <c r="AU442" s="109"/>
      <c r="AV442" s="1"/>
      <c r="AW442" s="1"/>
      <c r="AX442" s="7"/>
      <c r="AY442" s="7"/>
      <c r="AZ442" s="109"/>
      <c r="BA442" s="109"/>
      <c r="BB442" s="1"/>
      <c r="BC442" s="1"/>
      <c r="BD442" s="7"/>
      <c r="BE442" s="7"/>
      <c r="BF442" s="109"/>
      <c r="BG442" s="109"/>
    </row>
    <row r="443" spans="1:59" ht="14.25" customHeight="1">
      <c r="A443" s="1"/>
      <c r="B443" s="7"/>
      <c r="C443" s="7"/>
      <c r="D443" s="109"/>
      <c r="E443" s="109"/>
      <c r="F443" s="1"/>
      <c r="G443" s="1"/>
      <c r="H443" s="7"/>
      <c r="I443" s="7"/>
      <c r="J443" s="109"/>
      <c r="K443" s="109"/>
      <c r="L443" s="1"/>
      <c r="M443" s="1"/>
      <c r="N443" s="7"/>
      <c r="O443" s="7"/>
      <c r="P443" s="109"/>
      <c r="Q443" s="109"/>
      <c r="R443" s="1"/>
      <c r="S443" s="1"/>
      <c r="T443" s="7"/>
      <c r="U443" s="7"/>
      <c r="V443" s="109"/>
      <c r="W443" s="109"/>
      <c r="X443" s="1"/>
      <c r="Y443" s="1"/>
      <c r="Z443" s="7"/>
      <c r="AA443" s="7"/>
      <c r="AB443" s="109"/>
      <c r="AC443" s="109"/>
      <c r="AD443" s="1"/>
      <c r="AE443" s="1"/>
      <c r="AF443" s="7"/>
      <c r="AG443" s="7"/>
      <c r="AH443" s="109"/>
      <c r="AI443" s="109"/>
      <c r="AJ443" s="1"/>
      <c r="AK443" s="1"/>
      <c r="AL443" s="7"/>
      <c r="AM443" s="7"/>
      <c r="AN443" s="109"/>
      <c r="AO443" s="109"/>
      <c r="AP443" s="1"/>
      <c r="AQ443" s="1"/>
      <c r="AR443" s="7"/>
      <c r="AS443" s="7"/>
      <c r="AT443" s="109"/>
      <c r="AU443" s="109"/>
      <c r="AV443" s="1"/>
      <c r="AW443" s="1"/>
      <c r="AX443" s="7"/>
      <c r="AY443" s="7"/>
      <c r="AZ443" s="109"/>
      <c r="BA443" s="109"/>
      <c r="BB443" s="1"/>
      <c r="BC443" s="1"/>
      <c r="BD443" s="7"/>
      <c r="BE443" s="7"/>
      <c r="BF443" s="109"/>
      <c r="BG443" s="109"/>
    </row>
    <row r="444" spans="1:59" ht="14.25" customHeight="1">
      <c r="A444" s="1"/>
      <c r="B444" s="7"/>
      <c r="C444" s="7"/>
      <c r="D444" s="109"/>
      <c r="E444" s="109"/>
      <c r="F444" s="1"/>
      <c r="G444" s="1"/>
      <c r="H444" s="7"/>
      <c r="I444" s="7"/>
      <c r="J444" s="109"/>
      <c r="K444" s="109"/>
      <c r="L444" s="1"/>
      <c r="M444" s="1"/>
      <c r="N444" s="7"/>
      <c r="O444" s="7"/>
      <c r="P444" s="109"/>
      <c r="Q444" s="109"/>
      <c r="R444" s="1"/>
      <c r="S444" s="1"/>
      <c r="T444" s="7"/>
      <c r="U444" s="7"/>
      <c r="V444" s="109"/>
      <c r="W444" s="109"/>
      <c r="X444" s="1"/>
      <c r="Y444" s="1"/>
      <c r="Z444" s="7"/>
      <c r="AA444" s="7"/>
      <c r="AB444" s="109"/>
      <c r="AC444" s="109"/>
      <c r="AD444" s="1"/>
      <c r="AE444" s="1"/>
      <c r="AF444" s="7"/>
      <c r="AG444" s="7"/>
      <c r="AH444" s="109"/>
      <c r="AI444" s="109"/>
      <c r="AJ444" s="1"/>
      <c r="AK444" s="1"/>
      <c r="AL444" s="7"/>
      <c r="AM444" s="7"/>
      <c r="AN444" s="109"/>
      <c r="AO444" s="109"/>
      <c r="AP444" s="1"/>
      <c r="AQ444" s="1"/>
      <c r="AR444" s="7"/>
      <c r="AS444" s="7"/>
      <c r="AT444" s="109"/>
      <c r="AU444" s="109"/>
      <c r="AV444" s="1"/>
      <c r="AW444" s="1"/>
      <c r="AX444" s="7"/>
      <c r="AY444" s="7"/>
      <c r="AZ444" s="109"/>
      <c r="BA444" s="109"/>
      <c r="BB444" s="1"/>
      <c r="BC444" s="1"/>
      <c r="BD444" s="7"/>
      <c r="BE444" s="7"/>
      <c r="BF444" s="109"/>
      <c r="BG444" s="109"/>
    </row>
    <row r="445" spans="1:59" ht="14.25" customHeight="1">
      <c r="A445" s="1"/>
      <c r="B445" s="7"/>
      <c r="C445" s="7"/>
      <c r="D445" s="109"/>
      <c r="E445" s="109"/>
      <c r="F445" s="1"/>
      <c r="G445" s="1"/>
      <c r="H445" s="7"/>
      <c r="I445" s="7"/>
      <c r="J445" s="109"/>
      <c r="K445" s="109"/>
      <c r="L445" s="1"/>
      <c r="M445" s="1"/>
      <c r="N445" s="7"/>
      <c r="O445" s="7"/>
      <c r="P445" s="109"/>
      <c r="Q445" s="109"/>
      <c r="R445" s="1"/>
      <c r="S445" s="1"/>
      <c r="T445" s="7"/>
      <c r="U445" s="7"/>
      <c r="V445" s="109"/>
      <c r="W445" s="109"/>
      <c r="X445" s="1"/>
      <c r="Y445" s="1"/>
      <c r="Z445" s="7"/>
      <c r="AA445" s="7"/>
      <c r="AB445" s="109"/>
      <c r="AC445" s="109"/>
      <c r="AD445" s="1"/>
      <c r="AE445" s="1"/>
      <c r="AF445" s="7"/>
      <c r="AG445" s="7"/>
      <c r="AH445" s="109"/>
      <c r="AI445" s="109"/>
      <c r="AJ445" s="1"/>
      <c r="AK445" s="1"/>
      <c r="AL445" s="7"/>
      <c r="AM445" s="7"/>
      <c r="AN445" s="109"/>
      <c r="AO445" s="109"/>
      <c r="AP445" s="1"/>
      <c r="AQ445" s="1"/>
      <c r="AR445" s="7"/>
      <c r="AS445" s="7"/>
      <c r="AT445" s="109"/>
      <c r="AU445" s="109"/>
      <c r="AV445" s="1"/>
      <c r="AW445" s="1"/>
      <c r="AX445" s="7"/>
      <c r="AY445" s="7"/>
      <c r="AZ445" s="109"/>
      <c r="BA445" s="109"/>
      <c r="BB445" s="1"/>
      <c r="BC445" s="1"/>
      <c r="BD445" s="7"/>
      <c r="BE445" s="7"/>
      <c r="BF445" s="109"/>
      <c r="BG445" s="109"/>
    </row>
    <row r="446" spans="1:59" ht="14.25" customHeight="1">
      <c r="A446" s="1"/>
      <c r="B446" s="7"/>
      <c r="C446" s="7"/>
      <c r="D446" s="109"/>
      <c r="E446" s="109"/>
      <c r="F446" s="1"/>
      <c r="G446" s="1"/>
      <c r="H446" s="7"/>
      <c r="I446" s="7"/>
      <c r="J446" s="109"/>
      <c r="K446" s="109"/>
      <c r="L446" s="1"/>
      <c r="M446" s="1"/>
      <c r="N446" s="7"/>
      <c r="O446" s="7"/>
      <c r="P446" s="109"/>
      <c r="Q446" s="109"/>
      <c r="R446" s="1"/>
      <c r="S446" s="1"/>
      <c r="T446" s="7"/>
      <c r="U446" s="7"/>
      <c r="V446" s="109"/>
      <c r="W446" s="109"/>
      <c r="X446" s="1"/>
      <c r="Y446" s="1"/>
      <c r="Z446" s="7"/>
      <c r="AA446" s="7"/>
      <c r="AB446" s="109"/>
      <c r="AC446" s="109"/>
      <c r="AD446" s="1"/>
      <c r="AE446" s="1"/>
      <c r="AF446" s="7"/>
      <c r="AG446" s="7"/>
      <c r="AH446" s="109"/>
      <c r="AI446" s="109"/>
      <c r="AJ446" s="1"/>
      <c r="AK446" s="1"/>
      <c r="AL446" s="7"/>
      <c r="AM446" s="7"/>
      <c r="AN446" s="109"/>
      <c r="AO446" s="109"/>
      <c r="AP446" s="1"/>
      <c r="AQ446" s="1"/>
      <c r="AR446" s="7"/>
      <c r="AS446" s="7"/>
      <c r="AT446" s="109"/>
      <c r="AU446" s="109"/>
      <c r="AV446" s="1"/>
      <c r="AW446" s="1"/>
      <c r="AX446" s="7"/>
      <c r="AY446" s="7"/>
      <c r="AZ446" s="109"/>
      <c r="BA446" s="109"/>
      <c r="BB446" s="1"/>
      <c r="BC446" s="1"/>
      <c r="BD446" s="7"/>
      <c r="BE446" s="7"/>
      <c r="BF446" s="109"/>
      <c r="BG446" s="109"/>
    </row>
    <row r="447" spans="1:59" ht="14.25" customHeight="1">
      <c r="A447" s="1"/>
      <c r="B447" s="7"/>
      <c r="C447" s="7"/>
      <c r="D447" s="109"/>
      <c r="E447" s="109"/>
      <c r="F447" s="1"/>
      <c r="G447" s="1"/>
      <c r="H447" s="7"/>
      <c r="I447" s="7"/>
      <c r="J447" s="109"/>
      <c r="K447" s="109"/>
      <c r="L447" s="1"/>
      <c r="M447" s="1"/>
      <c r="N447" s="7"/>
      <c r="O447" s="7"/>
      <c r="P447" s="109"/>
      <c r="Q447" s="109"/>
      <c r="R447" s="1"/>
      <c r="S447" s="1"/>
      <c r="T447" s="7"/>
      <c r="U447" s="7"/>
      <c r="V447" s="109"/>
      <c r="W447" s="109"/>
      <c r="X447" s="1"/>
      <c r="Y447" s="1"/>
      <c r="Z447" s="7"/>
      <c r="AA447" s="7"/>
      <c r="AB447" s="109"/>
      <c r="AC447" s="109"/>
      <c r="AD447" s="1"/>
      <c r="AE447" s="1"/>
      <c r="AF447" s="7"/>
      <c r="AG447" s="7"/>
      <c r="AH447" s="109"/>
      <c r="AI447" s="109"/>
      <c r="AJ447" s="1"/>
      <c r="AK447" s="1"/>
      <c r="AL447" s="7"/>
      <c r="AM447" s="7"/>
      <c r="AN447" s="109"/>
      <c r="AO447" s="109"/>
      <c r="AP447" s="1"/>
      <c r="AQ447" s="1"/>
      <c r="AR447" s="7"/>
      <c r="AS447" s="7"/>
      <c r="AT447" s="109"/>
      <c r="AU447" s="109"/>
      <c r="AV447" s="1"/>
      <c r="AW447" s="1"/>
      <c r="AX447" s="7"/>
      <c r="AY447" s="7"/>
      <c r="AZ447" s="109"/>
      <c r="BA447" s="109"/>
      <c r="BB447" s="1"/>
      <c r="BC447" s="1"/>
      <c r="BD447" s="7"/>
      <c r="BE447" s="7"/>
      <c r="BF447" s="109"/>
      <c r="BG447" s="109"/>
    </row>
    <row r="448" spans="1:59" ht="14.25" customHeight="1">
      <c r="A448" s="1"/>
      <c r="B448" s="7"/>
      <c r="C448" s="7"/>
      <c r="D448" s="109"/>
      <c r="E448" s="109"/>
      <c r="F448" s="1"/>
      <c r="G448" s="1"/>
      <c r="H448" s="7"/>
      <c r="I448" s="7"/>
      <c r="J448" s="109"/>
      <c r="K448" s="109"/>
      <c r="L448" s="1"/>
      <c r="M448" s="1"/>
      <c r="N448" s="7"/>
      <c r="O448" s="7"/>
      <c r="P448" s="109"/>
      <c r="Q448" s="109"/>
      <c r="R448" s="1"/>
      <c r="S448" s="1"/>
      <c r="T448" s="7"/>
      <c r="U448" s="7"/>
      <c r="V448" s="109"/>
      <c r="W448" s="109"/>
      <c r="X448" s="1"/>
      <c r="Y448" s="1"/>
      <c r="Z448" s="7"/>
      <c r="AA448" s="7"/>
      <c r="AB448" s="109"/>
      <c r="AC448" s="109"/>
      <c r="AD448" s="1"/>
      <c r="AE448" s="1"/>
      <c r="AF448" s="7"/>
      <c r="AG448" s="7"/>
      <c r="AH448" s="109"/>
      <c r="AI448" s="109"/>
      <c r="AJ448" s="1"/>
      <c r="AK448" s="1"/>
      <c r="AL448" s="7"/>
      <c r="AM448" s="7"/>
      <c r="AN448" s="109"/>
      <c r="AO448" s="109"/>
      <c r="AP448" s="1"/>
      <c r="AQ448" s="1"/>
      <c r="AR448" s="7"/>
      <c r="AS448" s="7"/>
      <c r="AT448" s="109"/>
      <c r="AU448" s="109"/>
      <c r="AV448" s="1"/>
      <c r="AW448" s="1"/>
      <c r="AX448" s="7"/>
      <c r="AY448" s="7"/>
      <c r="AZ448" s="109"/>
      <c r="BA448" s="109"/>
      <c r="BB448" s="1"/>
      <c r="BC448" s="1"/>
      <c r="BD448" s="7"/>
      <c r="BE448" s="7"/>
      <c r="BF448" s="109"/>
      <c r="BG448" s="109"/>
    </row>
    <row r="449" spans="1:59" ht="14.25" customHeight="1">
      <c r="A449" s="1"/>
      <c r="B449" s="7"/>
      <c r="C449" s="7"/>
      <c r="D449" s="109"/>
      <c r="E449" s="109"/>
      <c r="F449" s="1"/>
      <c r="G449" s="1"/>
      <c r="H449" s="7"/>
      <c r="I449" s="7"/>
      <c r="J449" s="109"/>
      <c r="K449" s="109"/>
      <c r="L449" s="1"/>
      <c r="M449" s="1"/>
      <c r="N449" s="7"/>
      <c r="O449" s="7"/>
      <c r="P449" s="109"/>
      <c r="Q449" s="109"/>
      <c r="R449" s="1"/>
      <c r="S449" s="1"/>
      <c r="T449" s="7"/>
      <c r="U449" s="7"/>
      <c r="V449" s="109"/>
      <c r="W449" s="109"/>
      <c r="X449" s="1"/>
      <c r="Y449" s="1"/>
      <c r="Z449" s="7"/>
      <c r="AA449" s="7"/>
      <c r="AB449" s="109"/>
      <c r="AC449" s="109"/>
      <c r="AD449" s="1"/>
      <c r="AE449" s="1"/>
      <c r="AF449" s="7"/>
      <c r="AG449" s="7"/>
      <c r="AH449" s="109"/>
      <c r="AI449" s="109"/>
      <c r="AJ449" s="1"/>
      <c r="AK449" s="1"/>
      <c r="AL449" s="7"/>
      <c r="AM449" s="7"/>
      <c r="AN449" s="109"/>
      <c r="AO449" s="109"/>
      <c r="AP449" s="1"/>
      <c r="AQ449" s="1"/>
      <c r="AR449" s="7"/>
      <c r="AS449" s="7"/>
      <c r="AT449" s="109"/>
      <c r="AU449" s="109"/>
      <c r="AV449" s="1"/>
      <c r="AW449" s="1"/>
      <c r="AX449" s="7"/>
      <c r="AY449" s="7"/>
      <c r="AZ449" s="109"/>
      <c r="BA449" s="109"/>
      <c r="BB449" s="1"/>
      <c r="BC449" s="1"/>
      <c r="BD449" s="7"/>
      <c r="BE449" s="7"/>
      <c r="BF449" s="109"/>
      <c r="BG449" s="109"/>
    </row>
    <row r="450" spans="1:59" ht="14.25" customHeight="1">
      <c r="A450" s="1"/>
      <c r="B450" s="7"/>
      <c r="C450" s="7"/>
      <c r="D450" s="109"/>
      <c r="E450" s="109"/>
      <c r="F450" s="1"/>
      <c r="G450" s="1"/>
      <c r="H450" s="7"/>
      <c r="I450" s="7"/>
      <c r="J450" s="109"/>
      <c r="K450" s="109"/>
      <c r="L450" s="1"/>
      <c r="M450" s="1"/>
      <c r="N450" s="7"/>
      <c r="O450" s="7"/>
      <c r="P450" s="109"/>
      <c r="Q450" s="109"/>
      <c r="R450" s="1"/>
      <c r="S450" s="1"/>
      <c r="T450" s="7"/>
      <c r="U450" s="7"/>
      <c r="V450" s="109"/>
      <c r="W450" s="109"/>
      <c r="X450" s="1"/>
      <c r="Y450" s="1"/>
      <c r="Z450" s="7"/>
      <c r="AA450" s="7"/>
      <c r="AB450" s="109"/>
      <c r="AC450" s="109"/>
      <c r="AD450" s="1"/>
      <c r="AE450" s="1"/>
      <c r="AF450" s="7"/>
      <c r="AG450" s="7"/>
      <c r="AH450" s="109"/>
      <c r="AI450" s="109"/>
      <c r="AJ450" s="1"/>
      <c r="AK450" s="1"/>
      <c r="AL450" s="7"/>
      <c r="AM450" s="7"/>
      <c r="AN450" s="109"/>
      <c r="AO450" s="109"/>
      <c r="AP450" s="1"/>
      <c r="AQ450" s="1"/>
      <c r="AR450" s="7"/>
      <c r="AS450" s="7"/>
      <c r="AT450" s="109"/>
      <c r="AU450" s="109"/>
      <c r="AV450" s="1"/>
      <c r="AW450" s="1"/>
      <c r="AX450" s="7"/>
      <c r="AY450" s="7"/>
      <c r="AZ450" s="109"/>
      <c r="BA450" s="109"/>
      <c r="BB450" s="1"/>
      <c r="BC450" s="1"/>
      <c r="BD450" s="7"/>
      <c r="BE450" s="7"/>
      <c r="BF450" s="109"/>
      <c r="BG450" s="109"/>
    </row>
    <row r="451" spans="1:59" ht="14.25" customHeight="1">
      <c r="A451" s="1"/>
      <c r="B451" s="7"/>
      <c r="C451" s="7"/>
      <c r="D451" s="109"/>
      <c r="E451" s="109"/>
      <c r="F451" s="1"/>
      <c r="G451" s="1"/>
      <c r="H451" s="7"/>
      <c r="I451" s="7"/>
      <c r="J451" s="109"/>
      <c r="K451" s="109"/>
      <c r="L451" s="1"/>
      <c r="M451" s="1"/>
      <c r="N451" s="7"/>
      <c r="O451" s="7"/>
      <c r="P451" s="109"/>
      <c r="Q451" s="109"/>
      <c r="R451" s="1"/>
      <c r="S451" s="1"/>
      <c r="T451" s="7"/>
      <c r="U451" s="7"/>
      <c r="V451" s="109"/>
      <c r="W451" s="109"/>
      <c r="X451" s="1"/>
      <c r="Y451" s="1"/>
      <c r="Z451" s="7"/>
      <c r="AA451" s="7"/>
      <c r="AB451" s="109"/>
      <c r="AC451" s="109"/>
      <c r="AD451" s="1"/>
      <c r="AE451" s="1"/>
      <c r="AF451" s="7"/>
      <c r="AG451" s="7"/>
      <c r="AH451" s="109"/>
      <c r="AI451" s="109"/>
      <c r="AJ451" s="1"/>
      <c r="AK451" s="1"/>
      <c r="AL451" s="7"/>
      <c r="AM451" s="7"/>
      <c r="AN451" s="109"/>
      <c r="AO451" s="109"/>
      <c r="AP451" s="1"/>
      <c r="AQ451" s="1"/>
      <c r="AR451" s="7"/>
      <c r="AS451" s="7"/>
      <c r="AT451" s="109"/>
      <c r="AU451" s="109"/>
      <c r="AV451" s="1"/>
      <c r="AW451" s="1"/>
      <c r="AX451" s="7"/>
      <c r="AY451" s="7"/>
      <c r="AZ451" s="109"/>
      <c r="BA451" s="109"/>
      <c r="BB451" s="1"/>
      <c r="BC451" s="1"/>
      <c r="BD451" s="7"/>
      <c r="BE451" s="7"/>
      <c r="BF451" s="109"/>
      <c r="BG451" s="109"/>
    </row>
    <row r="452" spans="1:59" ht="14.25" customHeight="1">
      <c r="A452" s="1"/>
      <c r="B452" s="7"/>
      <c r="C452" s="7"/>
      <c r="D452" s="109"/>
      <c r="E452" s="109"/>
      <c r="F452" s="1"/>
      <c r="G452" s="1"/>
      <c r="H452" s="7"/>
      <c r="I452" s="7"/>
      <c r="J452" s="109"/>
      <c r="K452" s="109"/>
      <c r="L452" s="1"/>
      <c r="M452" s="1"/>
      <c r="N452" s="7"/>
      <c r="O452" s="7"/>
      <c r="P452" s="109"/>
      <c r="Q452" s="109"/>
      <c r="R452" s="1"/>
      <c r="S452" s="1"/>
      <c r="T452" s="7"/>
      <c r="U452" s="7"/>
      <c r="V452" s="109"/>
      <c r="W452" s="109"/>
      <c r="X452" s="1"/>
      <c r="Y452" s="1"/>
      <c r="Z452" s="7"/>
      <c r="AA452" s="7"/>
      <c r="AB452" s="109"/>
      <c r="AC452" s="109"/>
      <c r="AD452" s="1"/>
      <c r="AE452" s="1"/>
      <c r="AF452" s="7"/>
      <c r="AG452" s="7"/>
      <c r="AH452" s="109"/>
      <c r="AI452" s="109"/>
      <c r="AJ452" s="1"/>
      <c r="AK452" s="1"/>
      <c r="AL452" s="7"/>
      <c r="AM452" s="7"/>
      <c r="AN452" s="109"/>
      <c r="AO452" s="109"/>
      <c r="AP452" s="1"/>
      <c r="AQ452" s="1"/>
      <c r="AR452" s="7"/>
      <c r="AS452" s="7"/>
      <c r="AT452" s="109"/>
      <c r="AU452" s="109"/>
      <c r="AV452" s="1"/>
      <c r="AW452" s="1"/>
      <c r="AX452" s="7"/>
      <c r="AY452" s="7"/>
      <c r="AZ452" s="109"/>
      <c r="BA452" s="109"/>
      <c r="BB452" s="1"/>
      <c r="BC452" s="1"/>
      <c r="BD452" s="7"/>
      <c r="BE452" s="7"/>
      <c r="BF452" s="109"/>
      <c r="BG452" s="109"/>
    </row>
    <row r="453" spans="1:59" ht="14.25" customHeight="1">
      <c r="A453" s="1"/>
      <c r="B453" s="7"/>
      <c r="C453" s="7"/>
      <c r="D453" s="109"/>
      <c r="E453" s="109"/>
      <c r="F453" s="1"/>
      <c r="G453" s="1"/>
      <c r="H453" s="7"/>
      <c r="I453" s="7"/>
      <c r="J453" s="109"/>
      <c r="K453" s="109"/>
      <c r="L453" s="1"/>
      <c r="M453" s="1"/>
      <c r="N453" s="7"/>
      <c r="O453" s="7"/>
      <c r="P453" s="109"/>
      <c r="Q453" s="109"/>
      <c r="R453" s="1"/>
      <c r="S453" s="1"/>
      <c r="T453" s="7"/>
      <c r="U453" s="7"/>
      <c r="V453" s="109"/>
      <c r="W453" s="109"/>
      <c r="X453" s="1"/>
      <c r="Y453" s="1"/>
      <c r="Z453" s="7"/>
      <c r="AA453" s="7"/>
      <c r="AB453" s="109"/>
      <c r="AC453" s="109"/>
      <c r="AD453" s="1"/>
      <c r="AE453" s="1"/>
      <c r="AF453" s="7"/>
      <c r="AG453" s="7"/>
      <c r="AH453" s="109"/>
      <c r="AI453" s="109"/>
      <c r="AJ453" s="1"/>
      <c r="AK453" s="1"/>
      <c r="AL453" s="7"/>
      <c r="AM453" s="7"/>
      <c r="AN453" s="109"/>
      <c r="AO453" s="109"/>
      <c r="AP453" s="1"/>
      <c r="AQ453" s="1"/>
      <c r="AR453" s="7"/>
      <c r="AS453" s="7"/>
      <c r="AT453" s="109"/>
      <c r="AU453" s="109"/>
      <c r="AV453" s="1"/>
      <c r="AW453" s="1"/>
      <c r="AX453" s="7"/>
      <c r="AY453" s="7"/>
      <c r="AZ453" s="109"/>
      <c r="BA453" s="109"/>
      <c r="BB453" s="1"/>
      <c r="BC453" s="1"/>
      <c r="BD453" s="7"/>
      <c r="BE453" s="7"/>
      <c r="BF453" s="109"/>
      <c r="BG453" s="109"/>
    </row>
    <row r="454" spans="1:59" ht="14.25" customHeight="1">
      <c r="A454" s="1"/>
      <c r="B454" s="7"/>
      <c r="C454" s="7"/>
      <c r="D454" s="109"/>
      <c r="E454" s="109"/>
      <c r="F454" s="1"/>
      <c r="G454" s="1"/>
      <c r="H454" s="7"/>
      <c r="I454" s="7"/>
      <c r="J454" s="109"/>
      <c r="K454" s="109"/>
      <c r="L454" s="1"/>
      <c r="M454" s="1"/>
      <c r="N454" s="7"/>
      <c r="O454" s="7"/>
      <c r="P454" s="109"/>
      <c r="Q454" s="109"/>
      <c r="R454" s="1"/>
      <c r="S454" s="1"/>
      <c r="T454" s="7"/>
      <c r="U454" s="7"/>
      <c r="V454" s="109"/>
      <c r="W454" s="109"/>
      <c r="X454" s="1"/>
      <c r="Y454" s="1"/>
      <c r="Z454" s="7"/>
      <c r="AA454" s="7"/>
      <c r="AB454" s="109"/>
      <c r="AC454" s="109"/>
      <c r="AD454" s="1"/>
      <c r="AE454" s="1"/>
      <c r="AF454" s="7"/>
      <c r="AG454" s="7"/>
      <c r="AH454" s="109"/>
      <c r="AI454" s="109"/>
      <c r="AJ454" s="1"/>
      <c r="AK454" s="1"/>
      <c r="AL454" s="7"/>
      <c r="AM454" s="7"/>
      <c r="AN454" s="109"/>
      <c r="AO454" s="109"/>
      <c r="AP454" s="1"/>
      <c r="AQ454" s="1"/>
      <c r="AR454" s="7"/>
      <c r="AS454" s="7"/>
      <c r="AT454" s="109"/>
      <c r="AU454" s="109"/>
      <c r="AV454" s="1"/>
      <c r="AW454" s="1"/>
      <c r="AX454" s="7"/>
      <c r="AY454" s="7"/>
      <c r="AZ454" s="109"/>
      <c r="BA454" s="109"/>
      <c r="BB454" s="1"/>
      <c r="BC454" s="1"/>
      <c r="BD454" s="7"/>
      <c r="BE454" s="7"/>
      <c r="BF454" s="109"/>
      <c r="BG454" s="109"/>
    </row>
    <row r="455" spans="1:59" ht="14.25" customHeight="1">
      <c r="A455" s="1"/>
      <c r="B455" s="7"/>
      <c r="C455" s="7"/>
      <c r="D455" s="109"/>
      <c r="E455" s="109"/>
      <c r="F455" s="1"/>
      <c r="G455" s="1"/>
      <c r="H455" s="7"/>
      <c r="I455" s="7"/>
      <c r="J455" s="109"/>
      <c r="K455" s="109"/>
      <c r="L455" s="1"/>
      <c r="M455" s="1"/>
      <c r="N455" s="7"/>
      <c r="O455" s="7"/>
      <c r="P455" s="109"/>
      <c r="Q455" s="109"/>
      <c r="R455" s="1"/>
      <c r="S455" s="1"/>
      <c r="T455" s="7"/>
      <c r="U455" s="7"/>
      <c r="V455" s="109"/>
      <c r="W455" s="109"/>
      <c r="X455" s="1"/>
      <c r="Y455" s="1"/>
      <c r="Z455" s="7"/>
      <c r="AA455" s="7"/>
      <c r="AB455" s="109"/>
      <c r="AC455" s="109"/>
      <c r="AD455" s="1"/>
      <c r="AE455" s="1"/>
      <c r="AF455" s="7"/>
      <c r="AG455" s="7"/>
      <c r="AH455" s="109"/>
      <c r="AI455" s="109"/>
      <c r="AJ455" s="1"/>
      <c r="AK455" s="1"/>
      <c r="AL455" s="7"/>
      <c r="AM455" s="7"/>
      <c r="AN455" s="109"/>
      <c r="AO455" s="109"/>
      <c r="AP455" s="1"/>
      <c r="AQ455" s="1"/>
      <c r="AR455" s="7"/>
      <c r="AS455" s="7"/>
      <c r="AT455" s="109"/>
      <c r="AU455" s="109"/>
      <c r="AV455" s="1"/>
      <c r="AW455" s="1"/>
      <c r="AX455" s="7"/>
      <c r="AY455" s="7"/>
      <c r="AZ455" s="109"/>
      <c r="BA455" s="109"/>
      <c r="BB455" s="1"/>
      <c r="BC455" s="1"/>
      <c r="BD455" s="7"/>
      <c r="BE455" s="7"/>
      <c r="BF455" s="109"/>
      <c r="BG455" s="109"/>
    </row>
    <row r="456" spans="1:59" ht="14.25" customHeight="1">
      <c r="A456" s="1"/>
      <c r="B456" s="7"/>
      <c r="C456" s="7"/>
      <c r="D456" s="109"/>
      <c r="E456" s="109"/>
      <c r="F456" s="1"/>
      <c r="G456" s="1"/>
      <c r="H456" s="7"/>
      <c r="I456" s="7"/>
      <c r="J456" s="109"/>
      <c r="K456" s="109"/>
      <c r="L456" s="1"/>
      <c r="M456" s="1"/>
      <c r="N456" s="7"/>
      <c r="O456" s="7"/>
      <c r="P456" s="109"/>
      <c r="Q456" s="109"/>
      <c r="R456" s="1"/>
      <c r="S456" s="1"/>
      <c r="T456" s="7"/>
      <c r="U456" s="7"/>
      <c r="V456" s="109"/>
      <c r="W456" s="109"/>
      <c r="X456" s="1"/>
      <c r="Y456" s="1"/>
      <c r="Z456" s="7"/>
      <c r="AA456" s="7"/>
      <c r="AB456" s="109"/>
      <c r="AC456" s="109"/>
      <c r="AD456" s="1"/>
      <c r="AE456" s="1"/>
      <c r="AF456" s="7"/>
      <c r="AG456" s="7"/>
      <c r="AH456" s="109"/>
      <c r="AI456" s="109"/>
      <c r="AJ456" s="1"/>
      <c r="AK456" s="1"/>
      <c r="AL456" s="7"/>
      <c r="AM456" s="7"/>
      <c r="AN456" s="109"/>
      <c r="AO456" s="109"/>
      <c r="AP456" s="1"/>
      <c r="AQ456" s="1"/>
      <c r="AR456" s="7"/>
      <c r="AS456" s="7"/>
      <c r="AT456" s="109"/>
      <c r="AU456" s="109"/>
      <c r="AV456" s="1"/>
      <c r="AW456" s="1"/>
      <c r="AX456" s="7"/>
      <c r="AY456" s="7"/>
      <c r="AZ456" s="109"/>
      <c r="BA456" s="109"/>
      <c r="BB456" s="1"/>
      <c r="BC456" s="1"/>
      <c r="BD456" s="7"/>
      <c r="BE456" s="7"/>
      <c r="BF456" s="109"/>
      <c r="BG456" s="109"/>
    </row>
    <row r="457" spans="1:59" ht="14.25" customHeight="1">
      <c r="A457" s="1"/>
      <c r="B457" s="7"/>
      <c r="C457" s="7"/>
      <c r="D457" s="109"/>
      <c r="E457" s="109"/>
      <c r="F457" s="1"/>
      <c r="G457" s="1"/>
      <c r="H457" s="7"/>
      <c r="I457" s="7"/>
      <c r="J457" s="109"/>
      <c r="K457" s="109"/>
      <c r="L457" s="1"/>
      <c r="M457" s="1"/>
      <c r="N457" s="7"/>
      <c r="O457" s="7"/>
      <c r="P457" s="109"/>
      <c r="Q457" s="109"/>
      <c r="R457" s="1"/>
      <c r="S457" s="1"/>
      <c r="T457" s="7"/>
      <c r="U457" s="7"/>
      <c r="V457" s="109"/>
      <c r="W457" s="109"/>
      <c r="X457" s="1"/>
      <c r="Y457" s="1"/>
      <c r="Z457" s="7"/>
      <c r="AA457" s="7"/>
      <c r="AB457" s="109"/>
      <c r="AC457" s="109"/>
      <c r="AD457" s="1"/>
      <c r="AE457" s="1"/>
      <c r="AF457" s="7"/>
      <c r="AG457" s="7"/>
      <c r="AH457" s="109"/>
      <c r="AI457" s="109"/>
      <c r="AJ457" s="1"/>
      <c r="AK457" s="1"/>
      <c r="AL457" s="7"/>
      <c r="AM457" s="7"/>
      <c r="AN457" s="109"/>
      <c r="AO457" s="109"/>
      <c r="AP457" s="1"/>
      <c r="AQ457" s="1"/>
      <c r="AR457" s="7"/>
      <c r="AS457" s="7"/>
      <c r="AT457" s="109"/>
      <c r="AU457" s="109"/>
      <c r="AV457" s="1"/>
      <c r="AW457" s="1"/>
      <c r="AX457" s="7"/>
      <c r="AY457" s="7"/>
      <c r="AZ457" s="109"/>
      <c r="BA457" s="109"/>
      <c r="BB457" s="1"/>
      <c r="BC457" s="1"/>
      <c r="BD457" s="7"/>
      <c r="BE457" s="7"/>
      <c r="BF457" s="109"/>
      <c r="BG457" s="109"/>
    </row>
    <row r="458" spans="1:59" ht="14.25" customHeight="1">
      <c r="A458" s="1"/>
      <c r="B458" s="7"/>
      <c r="C458" s="7"/>
      <c r="D458" s="109"/>
      <c r="E458" s="109"/>
      <c r="F458" s="1"/>
      <c r="G458" s="1"/>
      <c r="H458" s="7"/>
      <c r="I458" s="7"/>
      <c r="J458" s="109"/>
      <c r="K458" s="109"/>
      <c r="L458" s="1"/>
      <c r="M458" s="1"/>
      <c r="N458" s="7"/>
      <c r="O458" s="7"/>
      <c r="P458" s="109"/>
      <c r="Q458" s="109"/>
      <c r="R458" s="1"/>
      <c r="S458" s="1"/>
      <c r="T458" s="7"/>
      <c r="U458" s="7"/>
      <c r="V458" s="109"/>
      <c r="W458" s="109"/>
      <c r="X458" s="1"/>
      <c r="Y458" s="1"/>
      <c r="Z458" s="7"/>
      <c r="AA458" s="7"/>
      <c r="AB458" s="109"/>
      <c r="AC458" s="109"/>
      <c r="AD458" s="1"/>
      <c r="AE458" s="1"/>
      <c r="AF458" s="7"/>
      <c r="AG458" s="7"/>
      <c r="AH458" s="109"/>
      <c r="AI458" s="109"/>
      <c r="AJ458" s="1"/>
      <c r="AK458" s="1"/>
      <c r="AL458" s="7"/>
      <c r="AM458" s="7"/>
      <c r="AN458" s="109"/>
      <c r="AO458" s="109"/>
      <c r="AP458" s="1"/>
      <c r="AQ458" s="1"/>
      <c r="AR458" s="7"/>
      <c r="AS458" s="7"/>
      <c r="AT458" s="109"/>
      <c r="AU458" s="109"/>
      <c r="AV458" s="1"/>
      <c r="AW458" s="1"/>
      <c r="AX458" s="7"/>
      <c r="AY458" s="7"/>
      <c r="AZ458" s="109"/>
      <c r="BA458" s="109"/>
      <c r="BB458" s="1"/>
      <c r="BC458" s="1"/>
      <c r="BD458" s="7"/>
      <c r="BE458" s="7"/>
      <c r="BF458" s="109"/>
      <c r="BG458" s="109"/>
    </row>
    <row r="459" spans="1:59" ht="14.25" customHeight="1">
      <c r="A459" s="1"/>
      <c r="B459" s="7"/>
      <c r="C459" s="7"/>
      <c r="D459" s="109"/>
      <c r="E459" s="109"/>
      <c r="F459" s="1"/>
      <c r="G459" s="1"/>
      <c r="H459" s="7"/>
      <c r="I459" s="7"/>
      <c r="J459" s="109"/>
      <c r="K459" s="109"/>
      <c r="L459" s="1"/>
      <c r="M459" s="1"/>
      <c r="N459" s="7"/>
      <c r="O459" s="7"/>
      <c r="P459" s="109"/>
      <c r="Q459" s="109"/>
      <c r="R459" s="1"/>
      <c r="S459" s="1"/>
      <c r="T459" s="7"/>
      <c r="U459" s="7"/>
      <c r="V459" s="109"/>
      <c r="W459" s="109"/>
      <c r="X459" s="1"/>
      <c r="Y459" s="1"/>
      <c r="Z459" s="7"/>
      <c r="AA459" s="7"/>
      <c r="AB459" s="109"/>
      <c r="AC459" s="109"/>
      <c r="AD459" s="1"/>
      <c r="AE459" s="1"/>
      <c r="AF459" s="7"/>
      <c r="AG459" s="7"/>
      <c r="AH459" s="109"/>
      <c r="AI459" s="109"/>
      <c r="AJ459" s="1"/>
      <c r="AK459" s="1"/>
      <c r="AL459" s="7"/>
      <c r="AM459" s="7"/>
      <c r="AN459" s="109"/>
      <c r="AO459" s="109"/>
      <c r="AP459" s="1"/>
      <c r="AQ459" s="1"/>
      <c r="AR459" s="7"/>
      <c r="AS459" s="7"/>
      <c r="AT459" s="109"/>
      <c r="AU459" s="109"/>
      <c r="AV459" s="1"/>
      <c r="AW459" s="1"/>
      <c r="AX459" s="7"/>
      <c r="AY459" s="7"/>
      <c r="AZ459" s="109"/>
      <c r="BA459" s="109"/>
      <c r="BB459" s="1"/>
      <c r="BC459" s="1"/>
      <c r="BD459" s="7"/>
      <c r="BE459" s="7"/>
      <c r="BF459" s="109"/>
      <c r="BG459" s="109"/>
    </row>
    <row r="460" spans="1:59" ht="14.25" customHeight="1">
      <c r="A460" s="1"/>
      <c r="B460" s="7"/>
      <c r="C460" s="7"/>
      <c r="D460" s="109"/>
      <c r="E460" s="109"/>
      <c r="F460" s="1"/>
      <c r="G460" s="1"/>
      <c r="H460" s="7"/>
      <c r="I460" s="7"/>
      <c r="J460" s="109"/>
      <c r="K460" s="109"/>
      <c r="L460" s="1"/>
      <c r="M460" s="1"/>
      <c r="N460" s="7"/>
      <c r="O460" s="7"/>
      <c r="P460" s="109"/>
      <c r="Q460" s="109"/>
      <c r="R460" s="1"/>
      <c r="S460" s="1"/>
      <c r="T460" s="7"/>
      <c r="U460" s="7"/>
      <c r="V460" s="109"/>
      <c r="W460" s="109"/>
      <c r="X460" s="1"/>
      <c r="Y460" s="1"/>
      <c r="Z460" s="7"/>
      <c r="AA460" s="7"/>
      <c r="AB460" s="109"/>
      <c r="AC460" s="109"/>
      <c r="AD460" s="1"/>
      <c r="AE460" s="1"/>
      <c r="AF460" s="7"/>
      <c r="AG460" s="7"/>
      <c r="AH460" s="109"/>
      <c r="AI460" s="109"/>
      <c r="AJ460" s="1"/>
      <c r="AK460" s="1"/>
      <c r="AL460" s="7"/>
      <c r="AM460" s="7"/>
      <c r="AN460" s="109"/>
      <c r="AO460" s="109"/>
      <c r="AP460" s="1"/>
      <c r="AQ460" s="1"/>
      <c r="AR460" s="7"/>
      <c r="AS460" s="7"/>
      <c r="AT460" s="109"/>
      <c r="AU460" s="109"/>
      <c r="AV460" s="1"/>
      <c r="AW460" s="1"/>
      <c r="AX460" s="7"/>
      <c r="AY460" s="7"/>
      <c r="AZ460" s="109"/>
      <c r="BA460" s="109"/>
      <c r="BB460" s="1"/>
      <c r="BC460" s="1"/>
      <c r="BD460" s="7"/>
      <c r="BE460" s="7"/>
      <c r="BF460" s="109"/>
      <c r="BG460" s="109"/>
    </row>
    <row r="461" spans="1:59" ht="14.25" customHeight="1">
      <c r="A461" s="1"/>
      <c r="B461" s="7"/>
      <c r="C461" s="7"/>
      <c r="D461" s="109"/>
      <c r="E461" s="109"/>
      <c r="F461" s="1"/>
      <c r="G461" s="1"/>
      <c r="H461" s="7"/>
      <c r="I461" s="7"/>
      <c r="J461" s="109"/>
      <c r="K461" s="109"/>
      <c r="L461" s="1"/>
      <c r="M461" s="1"/>
      <c r="N461" s="7"/>
      <c r="O461" s="7"/>
      <c r="P461" s="109"/>
      <c r="Q461" s="109"/>
      <c r="R461" s="1"/>
      <c r="S461" s="1"/>
      <c r="T461" s="7"/>
      <c r="U461" s="7"/>
      <c r="V461" s="109"/>
      <c r="W461" s="109"/>
      <c r="X461" s="1"/>
      <c r="Y461" s="1"/>
      <c r="Z461" s="7"/>
      <c r="AA461" s="7"/>
      <c r="AB461" s="109"/>
      <c r="AC461" s="109"/>
      <c r="AD461" s="1"/>
      <c r="AE461" s="1"/>
      <c r="AF461" s="7"/>
      <c r="AG461" s="7"/>
      <c r="AH461" s="109"/>
      <c r="AI461" s="109"/>
      <c r="AJ461" s="1"/>
      <c r="AK461" s="1"/>
      <c r="AL461" s="7"/>
      <c r="AM461" s="7"/>
      <c r="AN461" s="109"/>
      <c r="AO461" s="109"/>
      <c r="AP461" s="1"/>
      <c r="AQ461" s="1"/>
      <c r="AR461" s="7"/>
      <c r="AS461" s="7"/>
      <c r="AT461" s="109"/>
      <c r="AU461" s="109"/>
      <c r="AV461" s="1"/>
      <c r="AW461" s="1"/>
      <c r="AX461" s="7"/>
      <c r="AY461" s="7"/>
      <c r="AZ461" s="109"/>
      <c r="BA461" s="109"/>
      <c r="BB461" s="1"/>
      <c r="BC461" s="1"/>
      <c r="BD461" s="7"/>
      <c r="BE461" s="7"/>
      <c r="BF461" s="109"/>
      <c r="BG461" s="109"/>
    </row>
    <row r="462" spans="1:59" ht="14.25" customHeight="1">
      <c r="A462" s="1"/>
      <c r="B462" s="7"/>
      <c r="C462" s="7"/>
      <c r="D462" s="109"/>
      <c r="E462" s="109"/>
      <c r="F462" s="1"/>
      <c r="G462" s="1"/>
      <c r="H462" s="7"/>
      <c r="I462" s="7"/>
      <c r="J462" s="109"/>
      <c r="K462" s="109"/>
      <c r="L462" s="1"/>
      <c r="M462" s="1"/>
      <c r="N462" s="7"/>
      <c r="O462" s="7"/>
      <c r="P462" s="109"/>
      <c r="Q462" s="109"/>
      <c r="R462" s="1"/>
      <c r="S462" s="1"/>
      <c r="T462" s="7"/>
      <c r="U462" s="7"/>
      <c r="V462" s="109"/>
      <c r="W462" s="109"/>
      <c r="X462" s="1"/>
      <c r="Y462" s="1"/>
      <c r="Z462" s="7"/>
      <c r="AA462" s="7"/>
      <c r="AB462" s="109"/>
      <c r="AC462" s="109"/>
      <c r="AD462" s="1"/>
      <c r="AE462" s="1"/>
      <c r="AF462" s="7"/>
      <c r="AG462" s="7"/>
      <c r="AH462" s="109"/>
      <c r="AI462" s="109"/>
      <c r="AJ462" s="1"/>
      <c r="AK462" s="1"/>
      <c r="AL462" s="7"/>
      <c r="AM462" s="7"/>
      <c r="AN462" s="109"/>
      <c r="AO462" s="109"/>
      <c r="AP462" s="1"/>
      <c r="AQ462" s="1"/>
      <c r="AR462" s="7"/>
      <c r="AS462" s="7"/>
      <c r="AT462" s="109"/>
      <c r="AU462" s="109"/>
      <c r="AV462" s="1"/>
      <c r="AW462" s="1"/>
      <c r="AX462" s="7"/>
      <c r="AY462" s="7"/>
      <c r="AZ462" s="109"/>
      <c r="BA462" s="109"/>
      <c r="BB462" s="1"/>
      <c r="BC462" s="1"/>
      <c r="BD462" s="7"/>
      <c r="BE462" s="7"/>
      <c r="BF462" s="109"/>
      <c r="BG462" s="109"/>
    </row>
    <row r="463" spans="1:59" ht="14.25" customHeight="1">
      <c r="A463" s="1"/>
      <c r="B463" s="7"/>
      <c r="C463" s="7"/>
      <c r="D463" s="109"/>
      <c r="E463" s="109"/>
      <c r="F463" s="1"/>
      <c r="G463" s="1"/>
      <c r="H463" s="7"/>
      <c r="I463" s="7"/>
      <c r="J463" s="109"/>
      <c r="K463" s="109"/>
      <c r="L463" s="1"/>
      <c r="M463" s="1"/>
      <c r="N463" s="7"/>
      <c r="O463" s="7"/>
      <c r="P463" s="109"/>
      <c r="Q463" s="109"/>
      <c r="R463" s="1"/>
      <c r="S463" s="1"/>
      <c r="T463" s="7"/>
      <c r="U463" s="7"/>
      <c r="V463" s="109"/>
      <c r="W463" s="109"/>
      <c r="X463" s="1"/>
      <c r="Y463" s="1"/>
      <c r="Z463" s="7"/>
      <c r="AA463" s="7"/>
      <c r="AB463" s="109"/>
      <c r="AC463" s="109"/>
      <c r="AD463" s="1"/>
      <c r="AE463" s="1"/>
      <c r="AF463" s="7"/>
      <c r="AG463" s="7"/>
      <c r="AH463" s="109"/>
      <c r="AI463" s="109"/>
      <c r="AJ463" s="1"/>
      <c r="AK463" s="1"/>
      <c r="AL463" s="7"/>
      <c r="AM463" s="7"/>
      <c r="AN463" s="109"/>
      <c r="AO463" s="109"/>
      <c r="AP463" s="1"/>
      <c r="AQ463" s="1"/>
      <c r="AR463" s="7"/>
      <c r="AS463" s="7"/>
      <c r="AT463" s="109"/>
      <c r="AU463" s="109"/>
      <c r="AV463" s="1"/>
      <c r="AW463" s="1"/>
      <c r="AX463" s="7"/>
      <c r="AY463" s="7"/>
      <c r="AZ463" s="109"/>
      <c r="BA463" s="109"/>
      <c r="BB463" s="1"/>
      <c r="BC463" s="1"/>
      <c r="BD463" s="7"/>
      <c r="BE463" s="7"/>
      <c r="BF463" s="109"/>
      <c r="BG463" s="109"/>
    </row>
    <row r="464" spans="1:59" ht="14.25" customHeight="1">
      <c r="A464" s="1"/>
      <c r="B464" s="7"/>
      <c r="C464" s="7"/>
      <c r="D464" s="109"/>
      <c r="E464" s="109"/>
      <c r="F464" s="1"/>
      <c r="G464" s="1"/>
      <c r="H464" s="7"/>
      <c r="I464" s="7"/>
      <c r="J464" s="109"/>
      <c r="K464" s="109"/>
      <c r="L464" s="1"/>
      <c r="M464" s="1"/>
      <c r="N464" s="7"/>
      <c r="O464" s="7"/>
      <c r="P464" s="109"/>
      <c r="Q464" s="109"/>
      <c r="R464" s="1"/>
      <c r="S464" s="1"/>
      <c r="T464" s="7"/>
      <c r="U464" s="7"/>
      <c r="V464" s="109"/>
      <c r="W464" s="109"/>
      <c r="X464" s="1"/>
      <c r="Y464" s="1"/>
      <c r="Z464" s="7"/>
      <c r="AA464" s="7"/>
      <c r="AB464" s="109"/>
      <c r="AC464" s="109"/>
      <c r="AD464" s="1"/>
      <c r="AE464" s="1"/>
      <c r="AF464" s="7"/>
      <c r="AG464" s="7"/>
      <c r="AH464" s="109"/>
      <c r="AI464" s="109"/>
      <c r="AJ464" s="1"/>
      <c r="AK464" s="1"/>
      <c r="AL464" s="7"/>
      <c r="AM464" s="7"/>
      <c r="AN464" s="109"/>
      <c r="AO464" s="109"/>
      <c r="AP464" s="1"/>
      <c r="AQ464" s="1"/>
      <c r="AR464" s="7"/>
      <c r="AS464" s="7"/>
      <c r="AT464" s="109"/>
      <c r="AU464" s="109"/>
      <c r="AV464" s="1"/>
      <c r="AW464" s="1"/>
      <c r="AX464" s="7"/>
      <c r="AY464" s="7"/>
      <c r="AZ464" s="109"/>
      <c r="BA464" s="109"/>
      <c r="BB464" s="1"/>
      <c r="BC464" s="1"/>
      <c r="BD464" s="7"/>
      <c r="BE464" s="7"/>
      <c r="BF464" s="109"/>
      <c r="BG464" s="109"/>
    </row>
    <row r="465" spans="1:59" ht="14.25" customHeight="1">
      <c r="A465" s="1"/>
      <c r="B465" s="7"/>
      <c r="C465" s="7"/>
      <c r="D465" s="109"/>
      <c r="E465" s="109"/>
      <c r="F465" s="1"/>
      <c r="G465" s="1"/>
      <c r="H465" s="7"/>
      <c r="I465" s="7"/>
      <c r="J465" s="109"/>
      <c r="K465" s="109"/>
      <c r="L465" s="1"/>
      <c r="M465" s="1"/>
      <c r="N465" s="7"/>
      <c r="O465" s="7"/>
      <c r="P465" s="109"/>
      <c r="Q465" s="109"/>
      <c r="R465" s="1"/>
      <c r="S465" s="1"/>
      <c r="T465" s="7"/>
      <c r="U465" s="7"/>
      <c r="V465" s="109"/>
      <c r="W465" s="109"/>
      <c r="X465" s="1"/>
      <c r="Y465" s="1"/>
      <c r="Z465" s="7"/>
      <c r="AA465" s="7"/>
      <c r="AB465" s="109"/>
      <c r="AC465" s="109"/>
      <c r="AD465" s="1"/>
      <c r="AE465" s="1"/>
      <c r="AF465" s="7"/>
      <c r="AG465" s="7"/>
      <c r="AH465" s="109"/>
      <c r="AI465" s="109"/>
      <c r="AJ465" s="1"/>
      <c r="AK465" s="1"/>
      <c r="AL465" s="7"/>
      <c r="AM465" s="7"/>
      <c r="AN465" s="109"/>
      <c r="AO465" s="109"/>
      <c r="AP465" s="1"/>
      <c r="AQ465" s="1"/>
      <c r="AR465" s="7"/>
      <c r="AS465" s="7"/>
      <c r="AT465" s="109"/>
      <c r="AU465" s="109"/>
      <c r="AV465" s="1"/>
      <c r="AW465" s="1"/>
      <c r="AX465" s="7"/>
      <c r="AY465" s="7"/>
      <c r="AZ465" s="109"/>
      <c r="BA465" s="109"/>
      <c r="BB465" s="1"/>
      <c r="BC465" s="1"/>
      <c r="BD465" s="7"/>
      <c r="BE465" s="7"/>
      <c r="BF465" s="109"/>
      <c r="BG465" s="109"/>
    </row>
    <row r="466" spans="1:59" ht="14.25" customHeight="1">
      <c r="A466" s="1"/>
      <c r="B466" s="7"/>
      <c r="C466" s="7"/>
      <c r="D466" s="109"/>
      <c r="E466" s="109"/>
      <c r="F466" s="1"/>
      <c r="G466" s="1"/>
      <c r="H466" s="7"/>
      <c r="I466" s="7"/>
      <c r="J466" s="109"/>
      <c r="K466" s="109"/>
      <c r="L466" s="1"/>
      <c r="M466" s="1"/>
      <c r="N466" s="7"/>
      <c r="O466" s="7"/>
      <c r="P466" s="109"/>
      <c r="Q466" s="109"/>
      <c r="R466" s="1"/>
      <c r="S466" s="1"/>
      <c r="T466" s="7"/>
      <c r="U466" s="7"/>
      <c r="V466" s="109"/>
      <c r="W466" s="109"/>
      <c r="X466" s="1"/>
      <c r="Y466" s="1"/>
      <c r="Z466" s="7"/>
      <c r="AA466" s="7"/>
      <c r="AB466" s="109"/>
      <c r="AC466" s="109"/>
      <c r="AD466" s="1"/>
      <c r="AE466" s="1"/>
      <c r="AF466" s="7"/>
      <c r="AG466" s="7"/>
      <c r="AH466" s="109"/>
      <c r="AI466" s="109"/>
      <c r="AJ466" s="1"/>
      <c r="AK466" s="1"/>
      <c r="AL466" s="7"/>
      <c r="AM466" s="7"/>
      <c r="AN466" s="109"/>
      <c r="AO466" s="109"/>
      <c r="AP466" s="1"/>
      <c r="AQ466" s="1"/>
      <c r="AR466" s="7"/>
      <c r="AS466" s="7"/>
      <c r="AT466" s="109"/>
      <c r="AU466" s="109"/>
      <c r="AV466" s="1"/>
      <c r="AW466" s="1"/>
      <c r="AX466" s="7"/>
      <c r="AY466" s="7"/>
      <c r="AZ466" s="109"/>
      <c r="BA466" s="109"/>
      <c r="BB466" s="1"/>
      <c r="BC466" s="1"/>
      <c r="BD466" s="7"/>
      <c r="BE466" s="7"/>
      <c r="BF466" s="109"/>
      <c r="BG466" s="109"/>
    </row>
    <row r="467" spans="1:59" ht="14.25" customHeight="1">
      <c r="A467" s="1"/>
      <c r="B467" s="7"/>
      <c r="C467" s="7"/>
      <c r="D467" s="109"/>
      <c r="E467" s="109"/>
      <c r="F467" s="1"/>
      <c r="G467" s="1"/>
      <c r="H467" s="7"/>
      <c r="I467" s="7"/>
      <c r="J467" s="109"/>
      <c r="K467" s="109"/>
      <c r="L467" s="1"/>
      <c r="M467" s="1"/>
      <c r="N467" s="7"/>
      <c r="O467" s="7"/>
      <c r="P467" s="109"/>
      <c r="Q467" s="109"/>
      <c r="R467" s="1"/>
      <c r="S467" s="1"/>
      <c r="T467" s="7"/>
      <c r="U467" s="7"/>
      <c r="V467" s="109"/>
      <c r="W467" s="109"/>
      <c r="X467" s="1"/>
      <c r="Y467" s="1"/>
      <c r="Z467" s="7"/>
      <c r="AA467" s="7"/>
      <c r="AB467" s="109"/>
      <c r="AC467" s="109"/>
      <c r="AD467" s="1"/>
      <c r="AE467" s="1"/>
      <c r="AF467" s="7"/>
      <c r="AG467" s="7"/>
      <c r="AH467" s="109"/>
      <c r="AI467" s="109"/>
      <c r="AJ467" s="1"/>
      <c r="AK467" s="1"/>
      <c r="AL467" s="7"/>
      <c r="AM467" s="7"/>
      <c r="AN467" s="109"/>
      <c r="AO467" s="109"/>
      <c r="AP467" s="1"/>
      <c r="AQ467" s="1"/>
      <c r="AR467" s="7"/>
      <c r="AS467" s="7"/>
      <c r="AT467" s="109"/>
      <c r="AU467" s="109"/>
      <c r="AV467" s="1"/>
      <c r="AW467" s="1"/>
      <c r="AX467" s="7"/>
      <c r="AY467" s="7"/>
      <c r="AZ467" s="109"/>
      <c r="BA467" s="109"/>
      <c r="BB467" s="1"/>
      <c r="BC467" s="1"/>
      <c r="BD467" s="7"/>
      <c r="BE467" s="7"/>
      <c r="BF467" s="109"/>
      <c r="BG467" s="109"/>
    </row>
    <row r="468" spans="1:59" ht="14.25" customHeight="1">
      <c r="A468" s="1"/>
      <c r="B468" s="7"/>
      <c r="C468" s="7"/>
      <c r="D468" s="109"/>
      <c r="E468" s="109"/>
      <c r="F468" s="1"/>
      <c r="G468" s="1"/>
      <c r="H468" s="7"/>
      <c r="I468" s="7"/>
      <c r="J468" s="109"/>
      <c r="K468" s="109"/>
      <c r="L468" s="1"/>
      <c r="M468" s="1"/>
      <c r="N468" s="7"/>
      <c r="O468" s="7"/>
      <c r="P468" s="109"/>
      <c r="Q468" s="109"/>
      <c r="R468" s="1"/>
      <c r="S468" s="1"/>
      <c r="T468" s="7"/>
      <c r="U468" s="7"/>
      <c r="V468" s="109"/>
      <c r="W468" s="109"/>
      <c r="X468" s="1"/>
      <c r="Y468" s="1"/>
      <c r="Z468" s="7"/>
      <c r="AA468" s="7"/>
      <c r="AB468" s="109"/>
      <c r="AC468" s="109"/>
      <c r="AD468" s="1"/>
      <c r="AE468" s="1"/>
      <c r="AF468" s="7"/>
      <c r="AG468" s="7"/>
      <c r="AH468" s="109"/>
      <c r="AI468" s="109"/>
      <c r="AJ468" s="1"/>
      <c r="AK468" s="1"/>
      <c r="AL468" s="7"/>
      <c r="AM468" s="7"/>
      <c r="AN468" s="109"/>
      <c r="AO468" s="109"/>
      <c r="AP468" s="1"/>
      <c r="AQ468" s="1"/>
      <c r="AR468" s="7"/>
      <c r="AS468" s="7"/>
      <c r="AT468" s="109"/>
      <c r="AU468" s="109"/>
      <c r="AV468" s="1"/>
      <c r="AW468" s="1"/>
      <c r="AX468" s="7"/>
      <c r="AY468" s="7"/>
      <c r="AZ468" s="109"/>
      <c r="BA468" s="109"/>
      <c r="BB468" s="1"/>
      <c r="BC468" s="1"/>
      <c r="BD468" s="7"/>
      <c r="BE468" s="7"/>
      <c r="BF468" s="109"/>
      <c r="BG468" s="109"/>
    </row>
    <row r="469" spans="1:59" ht="14.25" customHeight="1">
      <c r="A469" s="1"/>
      <c r="B469" s="7"/>
      <c r="C469" s="7"/>
      <c r="D469" s="109"/>
      <c r="E469" s="109"/>
      <c r="F469" s="1"/>
      <c r="G469" s="1"/>
      <c r="H469" s="7"/>
      <c r="I469" s="7"/>
      <c r="J469" s="109"/>
      <c r="K469" s="109"/>
      <c r="L469" s="1"/>
      <c r="M469" s="1"/>
      <c r="N469" s="7"/>
      <c r="O469" s="7"/>
      <c r="P469" s="109"/>
      <c r="Q469" s="109"/>
      <c r="R469" s="1"/>
      <c r="S469" s="1"/>
      <c r="T469" s="7"/>
      <c r="U469" s="7"/>
      <c r="V469" s="109"/>
      <c r="W469" s="109"/>
      <c r="X469" s="1"/>
      <c r="Y469" s="1"/>
      <c r="Z469" s="7"/>
      <c r="AA469" s="7"/>
      <c r="AB469" s="109"/>
      <c r="AC469" s="109"/>
      <c r="AD469" s="1"/>
      <c r="AE469" s="1"/>
      <c r="AF469" s="7"/>
      <c r="AG469" s="7"/>
      <c r="AH469" s="109"/>
      <c r="AI469" s="109"/>
      <c r="AJ469" s="1"/>
      <c r="AK469" s="1"/>
      <c r="AL469" s="7"/>
      <c r="AM469" s="7"/>
      <c r="AN469" s="109"/>
      <c r="AO469" s="109"/>
      <c r="AP469" s="1"/>
      <c r="AQ469" s="1"/>
      <c r="AR469" s="7"/>
      <c r="AS469" s="7"/>
      <c r="AT469" s="109"/>
      <c r="AU469" s="109"/>
      <c r="AV469" s="1"/>
      <c r="AW469" s="1"/>
      <c r="AX469" s="7"/>
      <c r="AY469" s="7"/>
      <c r="AZ469" s="109"/>
      <c r="BA469" s="109"/>
      <c r="BB469" s="1"/>
      <c r="BC469" s="1"/>
      <c r="BD469" s="7"/>
      <c r="BE469" s="7"/>
      <c r="BF469" s="109"/>
      <c r="BG469" s="109"/>
    </row>
    <row r="470" spans="1:59" ht="14.25" customHeight="1">
      <c r="A470" s="1"/>
      <c r="B470" s="7"/>
      <c r="C470" s="7"/>
      <c r="D470" s="109"/>
      <c r="E470" s="109"/>
      <c r="F470" s="1"/>
      <c r="G470" s="1"/>
      <c r="H470" s="7"/>
      <c r="I470" s="7"/>
      <c r="J470" s="109"/>
      <c r="K470" s="109"/>
      <c r="L470" s="1"/>
      <c r="M470" s="1"/>
      <c r="N470" s="7"/>
      <c r="O470" s="7"/>
      <c r="P470" s="109"/>
      <c r="Q470" s="109"/>
      <c r="R470" s="1"/>
      <c r="S470" s="1"/>
      <c r="T470" s="7"/>
      <c r="U470" s="7"/>
      <c r="V470" s="109"/>
      <c r="W470" s="109"/>
      <c r="X470" s="1"/>
      <c r="Y470" s="1"/>
      <c r="Z470" s="7"/>
      <c r="AA470" s="7"/>
      <c r="AB470" s="109"/>
      <c r="AC470" s="109"/>
      <c r="AD470" s="1"/>
      <c r="AE470" s="1"/>
      <c r="AF470" s="7"/>
      <c r="AG470" s="7"/>
      <c r="AH470" s="109"/>
      <c r="AI470" s="109"/>
      <c r="AJ470" s="1"/>
      <c r="AK470" s="1"/>
      <c r="AL470" s="7"/>
      <c r="AM470" s="7"/>
      <c r="AN470" s="109"/>
      <c r="AO470" s="109"/>
      <c r="AP470" s="1"/>
      <c r="AQ470" s="1"/>
      <c r="AR470" s="7"/>
      <c r="AS470" s="7"/>
      <c r="AT470" s="109"/>
      <c r="AU470" s="109"/>
      <c r="AV470" s="1"/>
      <c r="AW470" s="1"/>
      <c r="AX470" s="7"/>
      <c r="AY470" s="7"/>
      <c r="AZ470" s="109"/>
      <c r="BA470" s="109"/>
      <c r="BB470" s="1"/>
      <c r="BC470" s="1"/>
      <c r="BD470" s="7"/>
      <c r="BE470" s="7"/>
      <c r="BF470" s="109"/>
      <c r="BG470" s="109"/>
    </row>
    <row r="471" spans="1:59" ht="14.25" customHeight="1">
      <c r="A471" s="1"/>
      <c r="B471" s="7"/>
      <c r="C471" s="7"/>
      <c r="D471" s="109"/>
      <c r="E471" s="109"/>
      <c r="F471" s="1"/>
      <c r="G471" s="1"/>
      <c r="H471" s="7"/>
      <c r="I471" s="7"/>
      <c r="J471" s="109"/>
      <c r="K471" s="109"/>
      <c r="L471" s="1"/>
      <c r="M471" s="1"/>
      <c r="N471" s="7"/>
      <c r="O471" s="7"/>
      <c r="P471" s="109"/>
      <c r="Q471" s="109"/>
      <c r="R471" s="1"/>
      <c r="S471" s="1"/>
      <c r="T471" s="7"/>
      <c r="U471" s="7"/>
      <c r="V471" s="109"/>
      <c r="W471" s="109"/>
      <c r="X471" s="1"/>
      <c r="Y471" s="1"/>
      <c r="Z471" s="7"/>
      <c r="AA471" s="7"/>
      <c r="AB471" s="109"/>
      <c r="AC471" s="109"/>
      <c r="AD471" s="1"/>
      <c r="AE471" s="1"/>
      <c r="AF471" s="7"/>
      <c r="AG471" s="7"/>
      <c r="AH471" s="109"/>
      <c r="AI471" s="109"/>
      <c r="AJ471" s="1"/>
      <c r="AK471" s="1"/>
      <c r="AL471" s="7"/>
      <c r="AM471" s="7"/>
      <c r="AN471" s="109"/>
      <c r="AO471" s="109"/>
      <c r="AP471" s="1"/>
      <c r="AQ471" s="1"/>
      <c r="AR471" s="7"/>
      <c r="AS471" s="7"/>
      <c r="AT471" s="109"/>
      <c r="AU471" s="109"/>
      <c r="AV471" s="1"/>
      <c r="AW471" s="1"/>
      <c r="AX471" s="7"/>
      <c r="AY471" s="7"/>
      <c r="AZ471" s="109"/>
      <c r="BA471" s="109"/>
      <c r="BB471" s="1"/>
      <c r="BC471" s="1"/>
      <c r="BD471" s="7"/>
      <c r="BE471" s="7"/>
      <c r="BF471" s="109"/>
      <c r="BG471" s="109"/>
    </row>
    <row r="472" spans="1:59" ht="14.25" customHeight="1">
      <c r="A472" s="1"/>
      <c r="B472" s="7"/>
      <c r="C472" s="7"/>
      <c r="D472" s="109"/>
      <c r="E472" s="109"/>
      <c r="F472" s="1"/>
      <c r="G472" s="1"/>
      <c r="H472" s="7"/>
      <c r="I472" s="7"/>
      <c r="J472" s="109"/>
      <c r="K472" s="109"/>
      <c r="L472" s="1"/>
      <c r="M472" s="1"/>
      <c r="N472" s="7"/>
      <c r="O472" s="7"/>
      <c r="P472" s="109"/>
      <c r="Q472" s="109"/>
      <c r="R472" s="1"/>
      <c r="S472" s="1"/>
      <c r="T472" s="7"/>
      <c r="U472" s="7"/>
      <c r="V472" s="109"/>
      <c r="W472" s="109"/>
      <c r="X472" s="1"/>
      <c r="Y472" s="1"/>
      <c r="Z472" s="7"/>
      <c r="AA472" s="7"/>
      <c r="AB472" s="109"/>
      <c r="AC472" s="109"/>
      <c r="AD472" s="1"/>
      <c r="AE472" s="1"/>
      <c r="AF472" s="7"/>
      <c r="AG472" s="7"/>
      <c r="AH472" s="109"/>
      <c r="AI472" s="109"/>
      <c r="AJ472" s="1"/>
      <c r="AK472" s="1"/>
      <c r="AL472" s="7"/>
      <c r="AM472" s="7"/>
      <c r="AN472" s="109"/>
      <c r="AO472" s="109"/>
      <c r="AP472" s="1"/>
      <c r="AQ472" s="1"/>
      <c r="AR472" s="7"/>
      <c r="AS472" s="7"/>
      <c r="AT472" s="109"/>
      <c r="AU472" s="109"/>
      <c r="AV472" s="1"/>
      <c r="AW472" s="1"/>
      <c r="AX472" s="7"/>
      <c r="AY472" s="7"/>
      <c r="AZ472" s="109"/>
      <c r="BA472" s="109"/>
      <c r="BB472" s="1"/>
      <c r="BC472" s="1"/>
      <c r="BD472" s="7"/>
      <c r="BE472" s="7"/>
      <c r="BF472" s="109"/>
      <c r="BG472" s="109"/>
    </row>
    <row r="473" spans="1:59" ht="14.25" customHeight="1">
      <c r="A473" s="1"/>
      <c r="B473" s="7"/>
      <c r="C473" s="7"/>
      <c r="D473" s="109"/>
      <c r="E473" s="109"/>
      <c r="F473" s="1"/>
      <c r="G473" s="1"/>
      <c r="H473" s="7"/>
      <c r="I473" s="7"/>
      <c r="J473" s="109"/>
      <c r="K473" s="109"/>
      <c r="L473" s="1"/>
      <c r="M473" s="1"/>
      <c r="N473" s="7"/>
      <c r="O473" s="7"/>
      <c r="P473" s="109"/>
      <c r="Q473" s="109"/>
      <c r="R473" s="1"/>
      <c r="S473" s="1"/>
      <c r="T473" s="7"/>
      <c r="U473" s="7"/>
      <c r="V473" s="109"/>
      <c r="W473" s="109"/>
      <c r="X473" s="1"/>
      <c r="Y473" s="1"/>
      <c r="Z473" s="7"/>
      <c r="AA473" s="7"/>
      <c r="AB473" s="109"/>
      <c r="AC473" s="109"/>
      <c r="AD473" s="1"/>
      <c r="AE473" s="1"/>
      <c r="AF473" s="7"/>
      <c r="AG473" s="7"/>
      <c r="AH473" s="109"/>
      <c r="AI473" s="109"/>
      <c r="AJ473" s="1"/>
      <c r="AK473" s="1"/>
      <c r="AL473" s="7"/>
      <c r="AM473" s="7"/>
      <c r="AN473" s="109"/>
      <c r="AO473" s="109"/>
      <c r="AP473" s="1"/>
      <c r="AQ473" s="1"/>
      <c r="AR473" s="7"/>
      <c r="AS473" s="7"/>
      <c r="AT473" s="109"/>
      <c r="AU473" s="109"/>
      <c r="AV473" s="1"/>
      <c r="AW473" s="1"/>
      <c r="AX473" s="7"/>
      <c r="AY473" s="7"/>
      <c r="AZ473" s="109"/>
      <c r="BA473" s="109"/>
      <c r="BB473" s="1"/>
      <c r="BC473" s="1"/>
      <c r="BD473" s="7"/>
      <c r="BE473" s="7"/>
      <c r="BF473" s="109"/>
      <c r="BG473" s="109"/>
    </row>
    <row r="474" spans="1:59" ht="14.25" customHeight="1">
      <c r="A474" s="1"/>
      <c r="B474" s="7"/>
      <c r="C474" s="7"/>
      <c r="D474" s="109"/>
      <c r="E474" s="109"/>
      <c r="F474" s="1"/>
      <c r="G474" s="1"/>
      <c r="H474" s="7"/>
      <c r="I474" s="7"/>
      <c r="J474" s="109"/>
      <c r="K474" s="109"/>
      <c r="L474" s="1"/>
      <c r="M474" s="1"/>
      <c r="N474" s="7"/>
      <c r="O474" s="7"/>
      <c r="P474" s="109"/>
      <c r="Q474" s="109"/>
      <c r="R474" s="1"/>
      <c r="S474" s="1"/>
      <c r="T474" s="7"/>
      <c r="U474" s="7"/>
      <c r="V474" s="109"/>
      <c r="W474" s="109"/>
      <c r="X474" s="1"/>
      <c r="Y474" s="1"/>
      <c r="Z474" s="7"/>
      <c r="AA474" s="7"/>
      <c r="AB474" s="109"/>
      <c r="AC474" s="109"/>
      <c r="AD474" s="1"/>
      <c r="AE474" s="1"/>
      <c r="AF474" s="7"/>
      <c r="AG474" s="7"/>
      <c r="AH474" s="109"/>
      <c r="AI474" s="109"/>
      <c r="AJ474" s="1"/>
      <c r="AK474" s="1"/>
      <c r="AL474" s="7"/>
      <c r="AM474" s="7"/>
      <c r="AN474" s="109"/>
      <c r="AO474" s="109"/>
      <c r="AP474" s="1"/>
      <c r="AQ474" s="1"/>
      <c r="AR474" s="7"/>
      <c r="AS474" s="7"/>
      <c r="AT474" s="109"/>
      <c r="AU474" s="109"/>
      <c r="AV474" s="1"/>
      <c r="AW474" s="1"/>
      <c r="AX474" s="7"/>
      <c r="AY474" s="7"/>
      <c r="AZ474" s="109"/>
      <c r="BA474" s="109"/>
      <c r="BB474" s="1"/>
      <c r="BC474" s="1"/>
      <c r="BD474" s="7"/>
      <c r="BE474" s="7"/>
      <c r="BF474" s="109"/>
      <c r="BG474" s="109"/>
    </row>
    <row r="475" spans="1:59" ht="14.25" customHeight="1">
      <c r="A475" s="1"/>
      <c r="B475" s="7"/>
      <c r="C475" s="7"/>
      <c r="D475" s="109"/>
      <c r="E475" s="109"/>
      <c r="F475" s="1"/>
      <c r="G475" s="1"/>
      <c r="H475" s="7"/>
      <c r="I475" s="7"/>
      <c r="J475" s="109"/>
      <c r="K475" s="109"/>
      <c r="L475" s="1"/>
      <c r="M475" s="1"/>
      <c r="N475" s="7"/>
      <c r="O475" s="7"/>
      <c r="P475" s="109"/>
      <c r="Q475" s="109"/>
      <c r="R475" s="1"/>
      <c r="S475" s="1"/>
      <c r="T475" s="7"/>
      <c r="U475" s="7"/>
      <c r="V475" s="109"/>
      <c r="W475" s="109"/>
      <c r="X475" s="1"/>
      <c r="Y475" s="1"/>
      <c r="Z475" s="7"/>
      <c r="AA475" s="7"/>
      <c r="AB475" s="109"/>
      <c r="AC475" s="109"/>
      <c r="AD475" s="1"/>
      <c r="AE475" s="1"/>
      <c r="AF475" s="7"/>
      <c r="AG475" s="7"/>
      <c r="AH475" s="109"/>
      <c r="AI475" s="109"/>
      <c r="AJ475" s="1"/>
      <c r="AK475" s="1"/>
      <c r="AL475" s="7"/>
      <c r="AM475" s="7"/>
      <c r="AN475" s="109"/>
      <c r="AO475" s="109"/>
      <c r="AP475" s="1"/>
      <c r="AQ475" s="1"/>
      <c r="AR475" s="7"/>
      <c r="AS475" s="7"/>
      <c r="AT475" s="109"/>
      <c r="AU475" s="109"/>
      <c r="AV475" s="1"/>
      <c r="AW475" s="1"/>
      <c r="AX475" s="7"/>
      <c r="AY475" s="7"/>
      <c r="AZ475" s="109"/>
      <c r="BA475" s="109"/>
      <c r="BB475" s="1"/>
      <c r="BC475" s="1"/>
      <c r="BD475" s="7"/>
      <c r="BE475" s="7"/>
      <c r="BF475" s="109"/>
      <c r="BG475" s="109"/>
    </row>
    <row r="476" spans="1:59" ht="14.25" customHeight="1">
      <c r="A476" s="1"/>
      <c r="B476" s="7"/>
      <c r="C476" s="7"/>
      <c r="D476" s="109"/>
      <c r="E476" s="109"/>
      <c r="F476" s="1"/>
      <c r="G476" s="1"/>
      <c r="H476" s="7"/>
      <c r="I476" s="7"/>
      <c r="J476" s="109"/>
      <c r="K476" s="109"/>
      <c r="L476" s="1"/>
      <c r="M476" s="1"/>
      <c r="N476" s="7"/>
      <c r="O476" s="7"/>
      <c r="P476" s="109"/>
      <c r="Q476" s="109"/>
      <c r="R476" s="1"/>
      <c r="S476" s="1"/>
      <c r="T476" s="7"/>
      <c r="U476" s="7"/>
      <c r="V476" s="109"/>
      <c r="W476" s="109"/>
      <c r="X476" s="1"/>
      <c r="Y476" s="1"/>
      <c r="Z476" s="7"/>
      <c r="AA476" s="7"/>
      <c r="AB476" s="109"/>
      <c r="AC476" s="109"/>
      <c r="AD476" s="1"/>
      <c r="AE476" s="1"/>
      <c r="AF476" s="7"/>
      <c r="AG476" s="7"/>
      <c r="AH476" s="109"/>
      <c r="AI476" s="109"/>
      <c r="AJ476" s="1"/>
      <c r="AK476" s="1"/>
      <c r="AL476" s="7"/>
      <c r="AM476" s="7"/>
      <c r="AN476" s="109"/>
      <c r="AO476" s="109"/>
      <c r="AP476" s="1"/>
      <c r="AQ476" s="1"/>
      <c r="AR476" s="7"/>
      <c r="AS476" s="7"/>
      <c r="AT476" s="109"/>
      <c r="AU476" s="109"/>
      <c r="AV476" s="1"/>
      <c r="AW476" s="1"/>
      <c r="AX476" s="7"/>
      <c r="AY476" s="7"/>
      <c r="AZ476" s="109"/>
      <c r="BA476" s="109"/>
      <c r="BB476" s="1"/>
      <c r="BC476" s="1"/>
      <c r="BD476" s="7"/>
      <c r="BE476" s="7"/>
      <c r="BF476" s="109"/>
      <c r="BG476" s="109"/>
    </row>
    <row r="477" spans="1:59" ht="14.25" customHeight="1">
      <c r="A477" s="1"/>
      <c r="B477" s="7"/>
      <c r="C477" s="7"/>
      <c r="D477" s="109"/>
      <c r="E477" s="109"/>
      <c r="F477" s="1"/>
      <c r="G477" s="1"/>
      <c r="H477" s="7"/>
      <c r="I477" s="7"/>
      <c r="J477" s="109"/>
      <c r="K477" s="109"/>
      <c r="L477" s="1"/>
      <c r="M477" s="1"/>
      <c r="N477" s="7"/>
      <c r="O477" s="7"/>
      <c r="P477" s="109"/>
      <c r="Q477" s="109"/>
      <c r="R477" s="1"/>
      <c r="S477" s="1"/>
      <c r="T477" s="7"/>
      <c r="U477" s="7"/>
      <c r="V477" s="109"/>
      <c r="W477" s="109"/>
      <c r="X477" s="1"/>
      <c r="Y477" s="1"/>
      <c r="Z477" s="7"/>
      <c r="AA477" s="7"/>
      <c r="AB477" s="109"/>
      <c r="AC477" s="109"/>
      <c r="AD477" s="1"/>
      <c r="AE477" s="1"/>
      <c r="AF477" s="7"/>
      <c r="AG477" s="7"/>
      <c r="AH477" s="109"/>
      <c r="AI477" s="109"/>
      <c r="AJ477" s="1"/>
      <c r="AK477" s="1"/>
      <c r="AL477" s="7"/>
      <c r="AM477" s="7"/>
      <c r="AN477" s="109"/>
      <c r="AO477" s="109"/>
      <c r="AP477" s="1"/>
      <c r="AQ477" s="1"/>
      <c r="AR477" s="7"/>
      <c r="AS477" s="7"/>
      <c r="AT477" s="109"/>
      <c r="AU477" s="109"/>
      <c r="AV477" s="1"/>
      <c r="AW477" s="1"/>
      <c r="AX477" s="7"/>
      <c r="AY477" s="7"/>
      <c r="AZ477" s="109"/>
      <c r="BA477" s="109"/>
      <c r="BB477" s="1"/>
      <c r="BC477" s="1"/>
      <c r="BD477" s="7"/>
      <c r="BE477" s="7"/>
      <c r="BF477" s="109"/>
      <c r="BG477" s="109"/>
    </row>
    <row r="478" spans="1:59" ht="14.25" customHeight="1">
      <c r="A478" s="1"/>
      <c r="B478" s="7"/>
      <c r="C478" s="7"/>
      <c r="D478" s="109"/>
      <c r="E478" s="109"/>
      <c r="F478" s="1"/>
      <c r="G478" s="1"/>
      <c r="H478" s="7"/>
      <c r="I478" s="7"/>
      <c r="J478" s="109"/>
      <c r="K478" s="109"/>
      <c r="L478" s="1"/>
      <c r="M478" s="1"/>
      <c r="N478" s="7"/>
      <c r="O478" s="7"/>
      <c r="P478" s="109"/>
      <c r="Q478" s="109"/>
      <c r="R478" s="1"/>
      <c r="S478" s="1"/>
      <c r="T478" s="7"/>
      <c r="U478" s="7"/>
      <c r="V478" s="109"/>
      <c r="W478" s="109"/>
      <c r="X478" s="1"/>
      <c r="Y478" s="1"/>
      <c r="Z478" s="7"/>
      <c r="AA478" s="7"/>
      <c r="AB478" s="109"/>
      <c r="AC478" s="109"/>
      <c r="AD478" s="1"/>
      <c r="AE478" s="1"/>
      <c r="AF478" s="7"/>
      <c r="AG478" s="7"/>
      <c r="AH478" s="109"/>
      <c r="AI478" s="109"/>
      <c r="AJ478" s="1"/>
      <c r="AK478" s="1"/>
      <c r="AL478" s="7"/>
      <c r="AM478" s="7"/>
      <c r="AN478" s="109"/>
      <c r="AO478" s="109"/>
      <c r="AP478" s="1"/>
      <c r="AQ478" s="1"/>
      <c r="AR478" s="7"/>
      <c r="AS478" s="7"/>
      <c r="AT478" s="109"/>
      <c r="AU478" s="109"/>
      <c r="AV478" s="1"/>
      <c r="AW478" s="1"/>
      <c r="AX478" s="7"/>
      <c r="AY478" s="7"/>
      <c r="AZ478" s="109"/>
      <c r="BA478" s="109"/>
      <c r="BB478" s="1"/>
      <c r="BC478" s="1"/>
      <c r="BD478" s="7"/>
      <c r="BE478" s="7"/>
      <c r="BF478" s="109"/>
      <c r="BG478" s="109"/>
    </row>
    <row r="479" spans="1:59" ht="14.25" customHeight="1">
      <c r="A479" s="1"/>
      <c r="B479" s="7"/>
      <c r="C479" s="7"/>
      <c r="D479" s="109"/>
      <c r="E479" s="109"/>
      <c r="F479" s="1"/>
      <c r="G479" s="1"/>
      <c r="H479" s="7"/>
      <c r="I479" s="7"/>
      <c r="J479" s="109"/>
      <c r="K479" s="109"/>
      <c r="L479" s="1"/>
      <c r="M479" s="1"/>
      <c r="N479" s="7"/>
      <c r="O479" s="7"/>
      <c r="P479" s="109"/>
      <c r="Q479" s="109"/>
      <c r="R479" s="1"/>
      <c r="S479" s="1"/>
      <c r="T479" s="7"/>
      <c r="U479" s="7"/>
      <c r="V479" s="109"/>
      <c r="W479" s="109"/>
      <c r="X479" s="1"/>
      <c r="Y479" s="1"/>
      <c r="Z479" s="7"/>
      <c r="AA479" s="7"/>
      <c r="AB479" s="109"/>
      <c r="AC479" s="109"/>
      <c r="AD479" s="1"/>
      <c r="AE479" s="1"/>
      <c r="AF479" s="7"/>
      <c r="AG479" s="7"/>
      <c r="AH479" s="109"/>
      <c r="AI479" s="109"/>
      <c r="AJ479" s="1"/>
      <c r="AK479" s="1"/>
      <c r="AL479" s="7"/>
      <c r="AM479" s="7"/>
      <c r="AN479" s="109"/>
      <c r="AO479" s="109"/>
      <c r="AP479" s="1"/>
      <c r="AQ479" s="1"/>
      <c r="AR479" s="7"/>
      <c r="AS479" s="7"/>
      <c r="AT479" s="109"/>
      <c r="AU479" s="109"/>
      <c r="AV479" s="1"/>
      <c r="AW479" s="1"/>
      <c r="AX479" s="7"/>
      <c r="AY479" s="7"/>
      <c r="AZ479" s="109"/>
      <c r="BA479" s="109"/>
      <c r="BB479" s="1"/>
      <c r="BC479" s="1"/>
      <c r="BD479" s="7"/>
      <c r="BE479" s="7"/>
      <c r="BF479" s="109"/>
      <c r="BG479" s="109"/>
    </row>
    <row r="480" spans="1:59" ht="14.25" customHeight="1">
      <c r="A480" s="1"/>
      <c r="B480" s="7"/>
      <c r="C480" s="7"/>
      <c r="D480" s="109"/>
      <c r="E480" s="109"/>
      <c r="F480" s="1"/>
      <c r="G480" s="1"/>
      <c r="H480" s="7"/>
      <c r="I480" s="7"/>
      <c r="J480" s="109"/>
      <c r="K480" s="109"/>
      <c r="L480" s="1"/>
      <c r="M480" s="1"/>
      <c r="N480" s="7"/>
      <c r="O480" s="7"/>
      <c r="P480" s="109"/>
      <c r="Q480" s="109"/>
      <c r="R480" s="1"/>
      <c r="S480" s="1"/>
      <c r="T480" s="7"/>
      <c r="U480" s="7"/>
      <c r="V480" s="109"/>
      <c r="W480" s="109"/>
      <c r="X480" s="1"/>
      <c r="Y480" s="1"/>
      <c r="Z480" s="7"/>
      <c r="AA480" s="7"/>
      <c r="AB480" s="109"/>
      <c r="AC480" s="109"/>
      <c r="AD480" s="1"/>
      <c r="AE480" s="1"/>
      <c r="AF480" s="7"/>
      <c r="AG480" s="7"/>
      <c r="AH480" s="109"/>
      <c r="AI480" s="109"/>
      <c r="AJ480" s="1"/>
      <c r="AK480" s="1"/>
      <c r="AL480" s="7"/>
      <c r="AM480" s="7"/>
      <c r="AN480" s="109"/>
      <c r="AO480" s="109"/>
      <c r="AP480" s="1"/>
      <c r="AQ480" s="1"/>
      <c r="AR480" s="7"/>
      <c r="AS480" s="7"/>
      <c r="AT480" s="109"/>
      <c r="AU480" s="109"/>
      <c r="AV480" s="1"/>
      <c r="AW480" s="1"/>
      <c r="AX480" s="7"/>
      <c r="AY480" s="7"/>
      <c r="AZ480" s="109"/>
      <c r="BA480" s="109"/>
      <c r="BB480" s="1"/>
      <c r="BC480" s="1"/>
      <c r="BD480" s="7"/>
      <c r="BE480" s="7"/>
      <c r="BF480" s="109"/>
      <c r="BG480" s="109"/>
    </row>
    <row r="481" spans="1:59" ht="14.25" customHeight="1">
      <c r="A481" s="1"/>
      <c r="B481" s="7"/>
      <c r="C481" s="7"/>
      <c r="D481" s="109"/>
      <c r="E481" s="109"/>
      <c r="F481" s="1"/>
      <c r="G481" s="1"/>
      <c r="H481" s="7"/>
      <c r="I481" s="7"/>
      <c r="J481" s="109"/>
      <c r="K481" s="109"/>
      <c r="L481" s="1"/>
      <c r="M481" s="1"/>
      <c r="N481" s="7"/>
      <c r="O481" s="7"/>
      <c r="P481" s="109"/>
      <c r="Q481" s="109"/>
      <c r="R481" s="1"/>
      <c r="S481" s="1"/>
      <c r="T481" s="7"/>
      <c r="U481" s="7"/>
      <c r="V481" s="109"/>
      <c r="W481" s="109"/>
      <c r="X481" s="1"/>
      <c r="Y481" s="1"/>
      <c r="Z481" s="7"/>
      <c r="AA481" s="7"/>
      <c r="AB481" s="109"/>
      <c r="AC481" s="109"/>
      <c r="AD481" s="1"/>
      <c r="AE481" s="1"/>
      <c r="AF481" s="7"/>
      <c r="AG481" s="7"/>
      <c r="AH481" s="109"/>
      <c r="AI481" s="109"/>
      <c r="AJ481" s="1"/>
      <c r="AK481" s="1"/>
      <c r="AL481" s="7"/>
      <c r="AM481" s="7"/>
      <c r="AN481" s="109"/>
      <c r="AO481" s="109"/>
      <c r="AP481" s="1"/>
      <c r="AQ481" s="1"/>
      <c r="AR481" s="7"/>
      <c r="AS481" s="7"/>
      <c r="AT481" s="109"/>
      <c r="AU481" s="109"/>
      <c r="AV481" s="1"/>
      <c r="AW481" s="1"/>
      <c r="AX481" s="7"/>
      <c r="AY481" s="7"/>
      <c r="AZ481" s="109"/>
      <c r="BA481" s="109"/>
      <c r="BB481" s="1"/>
      <c r="BC481" s="1"/>
      <c r="BD481" s="7"/>
      <c r="BE481" s="7"/>
      <c r="BF481" s="109"/>
      <c r="BG481" s="109"/>
    </row>
    <row r="482" spans="1:59" ht="14.25" customHeight="1">
      <c r="A482" s="1"/>
      <c r="B482" s="7"/>
      <c r="C482" s="7"/>
      <c r="D482" s="109"/>
      <c r="E482" s="109"/>
      <c r="F482" s="1"/>
      <c r="G482" s="1"/>
      <c r="H482" s="7"/>
      <c r="I482" s="7"/>
      <c r="J482" s="109"/>
      <c r="K482" s="109"/>
      <c r="L482" s="1"/>
      <c r="M482" s="1"/>
      <c r="N482" s="7"/>
      <c r="O482" s="7"/>
      <c r="P482" s="109"/>
      <c r="Q482" s="109"/>
      <c r="R482" s="1"/>
      <c r="S482" s="1"/>
      <c r="T482" s="7"/>
      <c r="U482" s="7"/>
      <c r="V482" s="109"/>
      <c r="W482" s="109"/>
      <c r="X482" s="1"/>
      <c r="Y482" s="1"/>
      <c r="Z482" s="7"/>
      <c r="AA482" s="7"/>
      <c r="AB482" s="109"/>
      <c r="AC482" s="109"/>
      <c r="AD482" s="1"/>
      <c r="AE482" s="1"/>
      <c r="AF482" s="7"/>
      <c r="AG482" s="7"/>
      <c r="AH482" s="109"/>
      <c r="AI482" s="109"/>
      <c r="AJ482" s="1"/>
      <c r="AK482" s="1"/>
      <c r="AL482" s="7"/>
      <c r="AM482" s="7"/>
      <c r="AN482" s="109"/>
      <c r="AO482" s="109"/>
      <c r="AP482" s="1"/>
      <c r="AQ482" s="1"/>
      <c r="AR482" s="7"/>
      <c r="AS482" s="7"/>
      <c r="AT482" s="109"/>
      <c r="AU482" s="109"/>
      <c r="AV482" s="1"/>
      <c r="AW482" s="1"/>
      <c r="AX482" s="7"/>
      <c r="AY482" s="7"/>
      <c r="AZ482" s="109"/>
      <c r="BA482" s="109"/>
      <c r="BB482" s="1"/>
      <c r="BC482" s="1"/>
      <c r="BD482" s="7"/>
      <c r="BE482" s="7"/>
      <c r="BF482" s="109"/>
      <c r="BG482" s="109"/>
    </row>
    <row r="483" spans="1:59" ht="14.25" customHeight="1">
      <c r="A483" s="1"/>
      <c r="B483" s="7"/>
      <c r="C483" s="7"/>
      <c r="D483" s="109"/>
      <c r="E483" s="109"/>
      <c r="F483" s="1"/>
      <c r="G483" s="1"/>
      <c r="H483" s="7"/>
      <c r="I483" s="7"/>
      <c r="J483" s="109"/>
      <c r="K483" s="109"/>
      <c r="L483" s="1"/>
      <c r="M483" s="1"/>
      <c r="N483" s="7"/>
      <c r="O483" s="7"/>
      <c r="P483" s="109"/>
      <c r="Q483" s="109"/>
      <c r="R483" s="1"/>
      <c r="S483" s="1"/>
      <c r="T483" s="7"/>
      <c r="U483" s="7"/>
      <c r="V483" s="109"/>
      <c r="W483" s="109"/>
      <c r="X483" s="1"/>
      <c r="Y483" s="1"/>
      <c r="Z483" s="7"/>
      <c r="AA483" s="7"/>
      <c r="AB483" s="109"/>
      <c r="AC483" s="109"/>
      <c r="AD483" s="1"/>
      <c r="AE483" s="1"/>
      <c r="AF483" s="7"/>
      <c r="AG483" s="7"/>
      <c r="AH483" s="109"/>
      <c r="AI483" s="109"/>
      <c r="AJ483" s="1"/>
      <c r="AK483" s="1"/>
      <c r="AL483" s="7"/>
      <c r="AM483" s="7"/>
      <c r="AN483" s="109"/>
      <c r="AO483" s="109"/>
      <c r="AP483" s="1"/>
      <c r="AQ483" s="1"/>
      <c r="AR483" s="7"/>
      <c r="AS483" s="7"/>
      <c r="AT483" s="109"/>
      <c r="AU483" s="109"/>
      <c r="AV483" s="1"/>
      <c r="AW483" s="1"/>
      <c r="AX483" s="7"/>
      <c r="AY483" s="7"/>
      <c r="AZ483" s="109"/>
      <c r="BA483" s="109"/>
      <c r="BB483" s="1"/>
      <c r="BC483" s="1"/>
      <c r="BD483" s="7"/>
      <c r="BE483" s="7"/>
      <c r="BF483" s="109"/>
      <c r="BG483" s="109"/>
    </row>
    <row r="484" spans="1:59" ht="14.25" customHeight="1">
      <c r="A484" s="1"/>
      <c r="B484" s="7"/>
      <c r="C484" s="7"/>
      <c r="D484" s="109"/>
      <c r="E484" s="109"/>
      <c r="F484" s="1"/>
      <c r="G484" s="1"/>
      <c r="H484" s="7"/>
      <c r="I484" s="7"/>
      <c r="J484" s="109"/>
      <c r="K484" s="109"/>
      <c r="L484" s="1"/>
      <c r="M484" s="1"/>
      <c r="N484" s="7"/>
      <c r="O484" s="7"/>
      <c r="P484" s="109"/>
      <c r="Q484" s="109"/>
      <c r="R484" s="1"/>
      <c r="S484" s="1"/>
      <c r="T484" s="7"/>
      <c r="U484" s="7"/>
      <c r="V484" s="109"/>
      <c r="W484" s="109"/>
      <c r="X484" s="1"/>
      <c r="Y484" s="1"/>
      <c r="Z484" s="7"/>
      <c r="AA484" s="7"/>
      <c r="AB484" s="109"/>
      <c r="AC484" s="109"/>
      <c r="AD484" s="1"/>
      <c r="AE484" s="1"/>
      <c r="AF484" s="7"/>
      <c r="AG484" s="7"/>
      <c r="AH484" s="109"/>
      <c r="AI484" s="109"/>
      <c r="AJ484" s="1"/>
      <c r="AK484" s="1"/>
      <c r="AL484" s="7"/>
      <c r="AM484" s="7"/>
      <c r="AN484" s="109"/>
      <c r="AO484" s="109"/>
      <c r="AP484" s="1"/>
      <c r="AQ484" s="1"/>
      <c r="AR484" s="7"/>
      <c r="AS484" s="7"/>
      <c r="AT484" s="109"/>
      <c r="AU484" s="109"/>
      <c r="AV484" s="1"/>
      <c r="AW484" s="1"/>
      <c r="AX484" s="7"/>
      <c r="AY484" s="7"/>
      <c r="AZ484" s="109"/>
      <c r="BA484" s="109"/>
      <c r="BB484" s="1"/>
      <c r="BC484" s="1"/>
      <c r="BD484" s="7"/>
      <c r="BE484" s="7"/>
      <c r="BF484" s="109"/>
      <c r="BG484" s="109"/>
    </row>
    <row r="485" spans="1:59" ht="14.25" customHeight="1">
      <c r="A485" s="1"/>
      <c r="B485" s="7"/>
      <c r="C485" s="7"/>
      <c r="D485" s="109"/>
      <c r="E485" s="109"/>
      <c r="F485" s="1"/>
      <c r="G485" s="1"/>
      <c r="H485" s="7"/>
      <c r="I485" s="7"/>
      <c r="J485" s="109"/>
      <c r="K485" s="109"/>
      <c r="L485" s="1"/>
      <c r="M485" s="1"/>
      <c r="N485" s="7"/>
      <c r="O485" s="7"/>
      <c r="P485" s="109"/>
      <c r="Q485" s="109"/>
      <c r="R485" s="1"/>
      <c r="S485" s="1"/>
      <c r="T485" s="7"/>
      <c r="U485" s="7"/>
      <c r="V485" s="109"/>
      <c r="W485" s="109"/>
      <c r="X485" s="1"/>
      <c r="Y485" s="1"/>
      <c r="Z485" s="7"/>
      <c r="AA485" s="7"/>
      <c r="AB485" s="109"/>
      <c r="AC485" s="109"/>
      <c r="AD485" s="1"/>
      <c r="AE485" s="1"/>
      <c r="AF485" s="7"/>
      <c r="AG485" s="7"/>
      <c r="AH485" s="109"/>
      <c r="AI485" s="109"/>
      <c r="AJ485" s="1"/>
      <c r="AK485" s="1"/>
      <c r="AL485" s="7"/>
      <c r="AM485" s="7"/>
      <c r="AN485" s="109"/>
      <c r="AO485" s="109"/>
      <c r="AP485" s="1"/>
      <c r="AQ485" s="1"/>
      <c r="AR485" s="7"/>
      <c r="AS485" s="7"/>
      <c r="AT485" s="109"/>
      <c r="AU485" s="109"/>
      <c r="AV485" s="1"/>
      <c r="AW485" s="1"/>
      <c r="AX485" s="7"/>
      <c r="AY485" s="7"/>
      <c r="AZ485" s="109"/>
      <c r="BA485" s="109"/>
      <c r="BB485" s="1"/>
      <c r="BC485" s="1"/>
      <c r="BD485" s="7"/>
      <c r="BE485" s="7"/>
      <c r="BF485" s="109"/>
      <c r="BG485" s="109"/>
    </row>
    <row r="486" spans="1:59" ht="14.25" customHeight="1">
      <c r="A486" s="1"/>
      <c r="B486" s="7"/>
      <c r="C486" s="7"/>
      <c r="D486" s="109"/>
      <c r="E486" s="109"/>
      <c r="F486" s="1"/>
      <c r="G486" s="1"/>
      <c r="H486" s="7"/>
      <c r="I486" s="7"/>
      <c r="J486" s="109"/>
      <c r="K486" s="109"/>
      <c r="L486" s="1"/>
      <c r="M486" s="1"/>
      <c r="N486" s="7"/>
      <c r="O486" s="7"/>
      <c r="P486" s="109"/>
      <c r="Q486" s="109"/>
      <c r="R486" s="1"/>
      <c r="S486" s="1"/>
      <c r="T486" s="7"/>
      <c r="U486" s="7"/>
      <c r="V486" s="109"/>
      <c r="W486" s="109"/>
      <c r="X486" s="1"/>
      <c r="Y486" s="1"/>
      <c r="Z486" s="7"/>
      <c r="AA486" s="7"/>
      <c r="AB486" s="109"/>
      <c r="AC486" s="109"/>
      <c r="AD486" s="1"/>
      <c r="AE486" s="1"/>
      <c r="AF486" s="7"/>
      <c r="AG486" s="7"/>
      <c r="AH486" s="109"/>
      <c r="AI486" s="109"/>
      <c r="AJ486" s="1"/>
      <c r="AK486" s="1"/>
      <c r="AL486" s="7"/>
      <c r="AM486" s="7"/>
      <c r="AN486" s="109"/>
      <c r="AO486" s="109"/>
      <c r="AP486" s="1"/>
      <c r="AQ486" s="1"/>
      <c r="AR486" s="7"/>
      <c r="AS486" s="7"/>
      <c r="AT486" s="109"/>
      <c r="AU486" s="109"/>
      <c r="AV486" s="1"/>
      <c r="AW486" s="1"/>
      <c r="AX486" s="7"/>
      <c r="AY486" s="7"/>
      <c r="AZ486" s="109"/>
      <c r="BA486" s="109"/>
      <c r="BB486" s="1"/>
      <c r="BC486" s="1"/>
      <c r="BD486" s="7"/>
      <c r="BE486" s="7"/>
      <c r="BF486" s="109"/>
      <c r="BG486" s="109"/>
    </row>
    <row r="487" spans="1:59" ht="14.25" customHeight="1">
      <c r="A487" s="1"/>
      <c r="B487" s="7"/>
      <c r="C487" s="7"/>
      <c r="D487" s="109"/>
      <c r="E487" s="109"/>
      <c r="F487" s="1"/>
      <c r="G487" s="1"/>
      <c r="H487" s="7"/>
      <c r="I487" s="7"/>
      <c r="J487" s="109"/>
      <c r="K487" s="109"/>
      <c r="L487" s="1"/>
      <c r="M487" s="1"/>
      <c r="N487" s="7"/>
      <c r="O487" s="7"/>
      <c r="P487" s="109"/>
      <c r="Q487" s="109"/>
      <c r="R487" s="1"/>
      <c r="S487" s="1"/>
      <c r="T487" s="7"/>
      <c r="U487" s="7"/>
      <c r="V487" s="109"/>
      <c r="W487" s="109"/>
      <c r="X487" s="1"/>
      <c r="Y487" s="1"/>
      <c r="Z487" s="7"/>
      <c r="AA487" s="7"/>
      <c r="AB487" s="109"/>
      <c r="AC487" s="109"/>
      <c r="AD487" s="1"/>
      <c r="AE487" s="1"/>
      <c r="AF487" s="7"/>
      <c r="AG487" s="7"/>
      <c r="AH487" s="109"/>
      <c r="AI487" s="109"/>
      <c r="AJ487" s="1"/>
      <c r="AK487" s="1"/>
      <c r="AL487" s="7"/>
      <c r="AM487" s="7"/>
      <c r="AN487" s="109"/>
      <c r="AO487" s="109"/>
      <c r="AP487" s="1"/>
      <c r="AQ487" s="1"/>
      <c r="AR487" s="7"/>
      <c r="AS487" s="7"/>
      <c r="AT487" s="109"/>
      <c r="AU487" s="109"/>
      <c r="AV487" s="1"/>
      <c r="AW487" s="1"/>
      <c r="AX487" s="7"/>
      <c r="AY487" s="7"/>
      <c r="AZ487" s="109"/>
      <c r="BA487" s="109"/>
      <c r="BB487" s="1"/>
      <c r="BC487" s="1"/>
      <c r="BD487" s="7"/>
      <c r="BE487" s="7"/>
      <c r="BF487" s="109"/>
      <c r="BG487" s="109"/>
    </row>
    <row r="488" spans="1:59" ht="14.25" customHeight="1">
      <c r="A488" s="1"/>
      <c r="B488" s="7"/>
      <c r="C488" s="7"/>
      <c r="D488" s="109"/>
      <c r="E488" s="109"/>
      <c r="F488" s="1"/>
      <c r="G488" s="1"/>
      <c r="H488" s="7"/>
      <c r="I488" s="7"/>
      <c r="J488" s="109"/>
      <c r="K488" s="109"/>
      <c r="L488" s="1"/>
      <c r="M488" s="1"/>
      <c r="N488" s="7"/>
      <c r="O488" s="7"/>
      <c r="P488" s="109"/>
      <c r="Q488" s="109"/>
      <c r="R488" s="1"/>
      <c r="S488" s="1"/>
      <c r="T488" s="7"/>
      <c r="U488" s="7"/>
      <c r="V488" s="109"/>
      <c r="W488" s="109"/>
      <c r="X488" s="1"/>
      <c r="Y488" s="1"/>
      <c r="Z488" s="7"/>
      <c r="AA488" s="7"/>
      <c r="AB488" s="109"/>
      <c r="AC488" s="109"/>
      <c r="AD488" s="1"/>
      <c r="AE488" s="1"/>
      <c r="AF488" s="7"/>
      <c r="AG488" s="7"/>
      <c r="AH488" s="109"/>
      <c r="AI488" s="109"/>
      <c r="AJ488" s="1"/>
      <c r="AK488" s="1"/>
      <c r="AL488" s="7"/>
      <c r="AM488" s="7"/>
      <c r="AN488" s="109"/>
      <c r="AO488" s="109"/>
      <c r="AP488" s="1"/>
      <c r="AQ488" s="1"/>
      <c r="AR488" s="7"/>
      <c r="AS488" s="7"/>
      <c r="AT488" s="109"/>
      <c r="AU488" s="109"/>
      <c r="AV488" s="1"/>
      <c r="AW488" s="1"/>
      <c r="AX488" s="7"/>
      <c r="AY488" s="7"/>
      <c r="AZ488" s="109"/>
      <c r="BA488" s="109"/>
      <c r="BB488" s="1"/>
      <c r="BC488" s="1"/>
      <c r="BD488" s="7"/>
      <c r="BE488" s="7"/>
      <c r="BF488" s="109"/>
      <c r="BG488" s="109"/>
    </row>
    <row r="489" spans="1:59" ht="14.25" customHeight="1">
      <c r="A489" s="1"/>
      <c r="B489" s="7"/>
      <c r="C489" s="7"/>
      <c r="D489" s="109"/>
      <c r="E489" s="109"/>
      <c r="F489" s="1"/>
      <c r="G489" s="1"/>
      <c r="H489" s="7"/>
      <c r="I489" s="7"/>
      <c r="J489" s="109"/>
      <c r="K489" s="109"/>
      <c r="L489" s="1"/>
      <c r="M489" s="1"/>
      <c r="N489" s="7"/>
      <c r="O489" s="7"/>
      <c r="P489" s="109"/>
      <c r="Q489" s="109"/>
      <c r="R489" s="1"/>
      <c r="S489" s="1"/>
      <c r="T489" s="7"/>
      <c r="U489" s="7"/>
      <c r="V489" s="109"/>
      <c r="W489" s="109"/>
      <c r="X489" s="1"/>
      <c r="Y489" s="1"/>
      <c r="Z489" s="7"/>
      <c r="AA489" s="7"/>
      <c r="AB489" s="109"/>
      <c r="AC489" s="109"/>
      <c r="AD489" s="1"/>
      <c r="AE489" s="1"/>
      <c r="AF489" s="7"/>
      <c r="AG489" s="7"/>
      <c r="AH489" s="109"/>
      <c r="AI489" s="109"/>
      <c r="AJ489" s="1"/>
      <c r="AK489" s="1"/>
      <c r="AL489" s="7"/>
      <c r="AM489" s="7"/>
      <c r="AN489" s="109"/>
      <c r="AO489" s="109"/>
      <c r="AP489" s="1"/>
      <c r="AQ489" s="1"/>
      <c r="AR489" s="7"/>
      <c r="AS489" s="7"/>
      <c r="AT489" s="109"/>
      <c r="AU489" s="109"/>
      <c r="AV489" s="1"/>
      <c r="AW489" s="1"/>
      <c r="AX489" s="7"/>
      <c r="AY489" s="7"/>
      <c r="AZ489" s="109"/>
      <c r="BA489" s="109"/>
      <c r="BB489" s="1"/>
      <c r="BC489" s="1"/>
      <c r="BD489" s="7"/>
      <c r="BE489" s="7"/>
      <c r="BF489" s="109"/>
      <c r="BG489" s="109"/>
    </row>
    <row r="490" spans="1:59" ht="14.25" customHeight="1">
      <c r="A490" s="1"/>
      <c r="B490" s="7"/>
      <c r="C490" s="7"/>
      <c r="D490" s="109"/>
      <c r="E490" s="109"/>
      <c r="F490" s="1"/>
      <c r="G490" s="1"/>
      <c r="H490" s="7"/>
      <c r="I490" s="7"/>
      <c r="J490" s="109"/>
      <c r="K490" s="109"/>
      <c r="L490" s="1"/>
      <c r="M490" s="1"/>
      <c r="N490" s="7"/>
      <c r="O490" s="7"/>
      <c r="P490" s="109"/>
      <c r="Q490" s="109"/>
      <c r="R490" s="1"/>
      <c r="S490" s="1"/>
      <c r="T490" s="7"/>
      <c r="U490" s="7"/>
      <c r="V490" s="109"/>
      <c r="W490" s="109"/>
      <c r="X490" s="1"/>
      <c r="Y490" s="1"/>
      <c r="Z490" s="7"/>
      <c r="AA490" s="7"/>
      <c r="AB490" s="109"/>
      <c r="AC490" s="109"/>
      <c r="AD490" s="1"/>
      <c r="AE490" s="1"/>
      <c r="AF490" s="7"/>
      <c r="AG490" s="7"/>
      <c r="AH490" s="109"/>
      <c r="AI490" s="109"/>
      <c r="AJ490" s="1"/>
      <c r="AK490" s="1"/>
      <c r="AL490" s="7"/>
      <c r="AM490" s="7"/>
      <c r="AN490" s="109"/>
      <c r="AO490" s="109"/>
      <c r="AP490" s="1"/>
      <c r="AQ490" s="1"/>
      <c r="AR490" s="7"/>
      <c r="AS490" s="7"/>
      <c r="AT490" s="109"/>
      <c r="AU490" s="109"/>
      <c r="AV490" s="1"/>
      <c r="AW490" s="1"/>
      <c r="AX490" s="7"/>
      <c r="AY490" s="7"/>
      <c r="AZ490" s="109"/>
      <c r="BA490" s="109"/>
      <c r="BB490" s="1"/>
      <c r="BC490" s="1"/>
      <c r="BD490" s="7"/>
      <c r="BE490" s="7"/>
      <c r="BF490" s="109"/>
      <c r="BG490" s="109"/>
    </row>
    <row r="491" spans="1:59" ht="14.25" customHeight="1">
      <c r="A491" s="1"/>
      <c r="B491" s="7"/>
      <c r="C491" s="7"/>
      <c r="D491" s="109"/>
      <c r="E491" s="109"/>
      <c r="F491" s="1"/>
      <c r="G491" s="1"/>
      <c r="H491" s="7"/>
      <c r="I491" s="7"/>
      <c r="J491" s="109"/>
      <c r="K491" s="109"/>
      <c r="L491" s="1"/>
      <c r="M491" s="1"/>
      <c r="N491" s="7"/>
      <c r="O491" s="7"/>
      <c r="P491" s="109"/>
      <c r="Q491" s="109"/>
      <c r="R491" s="1"/>
      <c r="S491" s="1"/>
      <c r="T491" s="7"/>
      <c r="U491" s="7"/>
      <c r="V491" s="109"/>
      <c r="W491" s="109"/>
      <c r="X491" s="1"/>
      <c r="Y491" s="1"/>
      <c r="Z491" s="7"/>
      <c r="AA491" s="7"/>
      <c r="AB491" s="109"/>
      <c r="AC491" s="109"/>
      <c r="AD491" s="1"/>
      <c r="AE491" s="1"/>
      <c r="AF491" s="7"/>
      <c r="AG491" s="7"/>
      <c r="AH491" s="109"/>
      <c r="AI491" s="109"/>
      <c r="AJ491" s="1"/>
      <c r="AK491" s="1"/>
      <c r="AL491" s="7"/>
      <c r="AM491" s="7"/>
      <c r="AN491" s="109"/>
      <c r="AO491" s="109"/>
      <c r="AP491" s="1"/>
      <c r="AQ491" s="1"/>
      <c r="AR491" s="7"/>
      <c r="AS491" s="7"/>
      <c r="AT491" s="109"/>
      <c r="AU491" s="109"/>
      <c r="AV491" s="1"/>
      <c r="AW491" s="1"/>
      <c r="AX491" s="7"/>
      <c r="AY491" s="7"/>
      <c r="AZ491" s="109"/>
      <c r="BA491" s="109"/>
      <c r="BB491" s="1"/>
      <c r="BC491" s="1"/>
      <c r="BD491" s="7"/>
      <c r="BE491" s="7"/>
      <c r="BF491" s="109"/>
      <c r="BG491" s="109"/>
    </row>
    <row r="492" spans="1:59" ht="14.25" customHeight="1">
      <c r="A492" s="1"/>
      <c r="B492" s="7"/>
      <c r="C492" s="7"/>
      <c r="D492" s="109"/>
      <c r="E492" s="109"/>
      <c r="F492" s="1"/>
      <c r="G492" s="1"/>
      <c r="H492" s="7"/>
      <c r="I492" s="7"/>
      <c r="J492" s="109"/>
      <c r="K492" s="109"/>
      <c r="L492" s="1"/>
      <c r="M492" s="1"/>
      <c r="N492" s="7"/>
      <c r="O492" s="7"/>
      <c r="P492" s="109"/>
      <c r="Q492" s="109"/>
      <c r="R492" s="1"/>
      <c r="S492" s="1"/>
      <c r="T492" s="7"/>
      <c r="U492" s="7"/>
      <c r="V492" s="109"/>
      <c r="W492" s="109"/>
      <c r="X492" s="1"/>
      <c r="Y492" s="1"/>
      <c r="Z492" s="7"/>
      <c r="AA492" s="7"/>
      <c r="AB492" s="109"/>
      <c r="AC492" s="109"/>
      <c r="AD492" s="1"/>
      <c r="AE492" s="1"/>
      <c r="AF492" s="7"/>
      <c r="AG492" s="7"/>
      <c r="AH492" s="109"/>
      <c r="AI492" s="109"/>
      <c r="AJ492" s="1"/>
      <c r="AK492" s="1"/>
      <c r="AL492" s="7"/>
      <c r="AM492" s="7"/>
      <c r="AN492" s="109"/>
      <c r="AO492" s="109"/>
      <c r="AP492" s="1"/>
      <c r="AQ492" s="1"/>
      <c r="AR492" s="7"/>
      <c r="AS492" s="7"/>
      <c r="AT492" s="109"/>
      <c r="AU492" s="109"/>
      <c r="AV492" s="1"/>
      <c r="AW492" s="1"/>
      <c r="AX492" s="7"/>
      <c r="AY492" s="7"/>
      <c r="AZ492" s="109"/>
      <c r="BA492" s="109"/>
      <c r="BB492" s="1"/>
      <c r="BC492" s="1"/>
      <c r="BD492" s="7"/>
      <c r="BE492" s="7"/>
      <c r="BF492" s="109"/>
      <c r="BG492" s="109"/>
    </row>
    <row r="493" spans="1:59" ht="14.25" customHeight="1">
      <c r="A493" s="1"/>
      <c r="B493" s="7"/>
      <c r="C493" s="7"/>
      <c r="D493" s="109"/>
      <c r="E493" s="109"/>
      <c r="F493" s="1"/>
      <c r="G493" s="1"/>
      <c r="H493" s="7"/>
      <c r="I493" s="7"/>
      <c r="J493" s="109"/>
      <c r="K493" s="109"/>
      <c r="L493" s="1"/>
      <c r="M493" s="1"/>
      <c r="N493" s="7"/>
      <c r="O493" s="7"/>
      <c r="P493" s="109"/>
      <c r="Q493" s="109"/>
      <c r="R493" s="1"/>
      <c r="S493" s="1"/>
      <c r="T493" s="7"/>
      <c r="U493" s="7"/>
      <c r="V493" s="109"/>
      <c r="W493" s="109"/>
      <c r="X493" s="1"/>
      <c r="Y493" s="1"/>
      <c r="Z493" s="7"/>
      <c r="AA493" s="7"/>
      <c r="AB493" s="109"/>
      <c r="AC493" s="109"/>
      <c r="AD493" s="1"/>
      <c r="AE493" s="1"/>
      <c r="AF493" s="7"/>
      <c r="AG493" s="7"/>
      <c r="AH493" s="109"/>
      <c r="AI493" s="109"/>
      <c r="AJ493" s="1"/>
      <c r="AK493" s="1"/>
      <c r="AL493" s="7"/>
      <c r="AM493" s="7"/>
      <c r="AN493" s="109"/>
      <c r="AO493" s="109"/>
      <c r="AP493" s="1"/>
      <c r="AQ493" s="1"/>
      <c r="AR493" s="7"/>
      <c r="AS493" s="7"/>
      <c r="AT493" s="109"/>
      <c r="AU493" s="109"/>
      <c r="AV493" s="1"/>
      <c r="AW493" s="1"/>
      <c r="AX493" s="7"/>
      <c r="AY493" s="7"/>
      <c r="AZ493" s="109"/>
      <c r="BA493" s="109"/>
      <c r="BB493" s="1"/>
      <c r="BC493" s="1"/>
      <c r="BD493" s="7"/>
      <c r="BE493" s="7"/>
      <c r="BF493" s="109"/>
      <c r="BG493" s="109"/>
    </row>
    <row r="494" spans="1:59" ht="14.25" customHeight="1">
      <c r="A494" s="1"/>
      <c r="B494" s="7"/>
      <c r="C494" s="7"/>
      <c r="D494" s="109"/>
      <c r="E494" s="109"/>
      <c r="F494" s="1"/>
      <c r="G494" s="1"/>
      <c r="H494" s="7"/>
      <c r="I494" s="7"/>
      <c r="J494" s="109"/>
      <c r="K494" s="109"/>
      <c r="L494" s="1"/>
      <c r="M494" s="1"/>
      <c r="N494" s="7"/>
      <c r="O494" s="7"/>
      <c r="P494" s="109"/>
      <c r="Q494" s="109"/>
      <c r="R494" s="1"/>
      <c r="S494" s="1"/>
      <c r="T494" s="7"/>
      <c r="U494" s="7"/>
      <c r="V494" s="109"/>
      <c r="W494" s="109"/>
      <c r="X494" s="1"/>
      <c r="Y494" s="1"/>
      <c r="Z494" s="7"/>
      <c r="AA494" s="7"/>
      <c r="AB494" s="109"/>
      <c r="AC494" s="109"/>
      <c r="AD494" s="1"/>
      <c r="AE494" s="1"/>
      <c r="AF494" s="7"/>
      <c r="AG494" s="7"/>
      <c r="AH494" s="109"/>
      <c r="AI494" s="109"/>
      <c r="AJ494" s="1"/>
      <c r="AK494" s="1"/>
      <c r="AL494" s="7"/>
      <c r="AM494" s="7"/>
      <c r="AN494" s="109"/>
      <c r="AO494" s="109"/>
      <c r="AP494" s="1"/>
      <c r="AQ494" s="1"/>
      <c r="AR494" s="7"/>
      <c r="AS494" s="7"/>
      <c r="AT494" s="109"/>
      <c r="AU494" s="109"/>
      <c r="AV494" s="1"/>
      <c r="AW494" s="1"/>
      <c r="AX494" s="7"/>
      <c r="AY494" s="7"/>
      <c r="AZ494" s="109"/>
      <c r="BA494" s="109"/>
      <c r="BB494" s="1"/>
      <c r="BC494" s="1"/>
      <c r="BD494" s="7"/>
      <c r="BE494" s="7"/>
      <c r="BF494" s="109"/>
      <c r="BG494" s="109"/>
    </row>
    <row r="495" spans="1:59" ht="14.25" customHeight="1">
      <c r="A495" s="1"/>
      <c r="B495" s="7"/>
      <c r="C495" s="7"/>
      <c r="D495" s="109"/>
      <c r="E495" s="109"/>
      <c r="F495" s="1"/>
      <c r="G495" s="1"/>
      <c r="H495" s="7"/>
      <c r="I495" s="7"/>
      <c r="J495" s="109"/>
      <c r="K495" s="109"/>
      <c r="L495" s="1"/>
      <c r="M495" s="1"/>
      <c r="N495" s="7"/>
      <c r="O495" s="7"/>
      <c r="P495" s="109"/>
      <c r="Q495" s="109"/>
      <c r="R495" s="1"/>
      <c r="S495" s="1"/>
      <c r="T495" s="7"/>
      <c r="U495" s="7"/>
      <c r="V495" s="109"/>
      <c r="W495" s="109"/>
      <c r="X495" s="1"/>
      <c r="Y495" s="1"/>
      <c r="Z495" s="7"/>
      <c r="AA495" s="7"/>
      <c r="AB495" s="109"/>
      <c r="AC495" s="109"/>
      <c r="AD495" s="1"/>
      <c r="AE495" s="1"/>
      <c r="AF495" s="7"/>
      <c r="AG495" s="7"/>
      <c r="AH495" s="109"/>
      <c r="AI495" s="109"/>
      <c r="AJ495" s="1"/>
      <c r="AK495" s="1"/>
      <c r="AL495" s="7"/>
      <c r="AM495" s="7"/>
      <c r="AN495" s="109"/>
      <c r="AO495" s="109"/>
      <c r="AP495" s="1"/>
      <c r="AQ495" s="1"/>
      <c r="AR495" s="7"/>
      <c r="AS495" s="7"/>
      <c r="AT495" s="109"/>
      <c r="AU495" s="109"/>
      <c r="AV495" s="1"/>
      <c r="AW495" s="1"/>
      <c r="AX495" s="7"/>
      <c r="AY495" s="7"/>
      <c r="AZ495" s="109"/>
      <c r="BA495" s="109"/>
      <c r="BB495" s="1"/>
      <c r="BC495" s="1"/>
      <c r="BD495" s="7"/>
      <c r="BE495" s="7"/>
      <c r="BF495" s="109"/>
      <c r="BG495" s="109"/>
    </row>
    <row r="496" spans="1:59" ht="14.25" customHeight="1">
      <c r="A496" s="1"/>
      <c r="B496" s="7"/>
      <c r="C496" s="7"/>
      <c r="D496" s="109"/>
      <c r="E496" s="109"/>
      <c r="F496" s="1"/>
      <c r="G496" s="1"/>
      <c r="H496" s="7"/>
      <c r="I496" s="7"/>
      <c r="J496" s="109"/>
      <c r="K496" s="109"/>
      <c r="L496" s="1"/>
      <c r="M496" s="1"/>
      <c r="N496" s="7"/>
      <c r="O496" s="7"/>
      <c r="P496" s="109"/>
      <c r="Q496" s="109"/>
      <c r="R496" s="1"/>
      <c r="S496" s="1"/>
      <c r="T496" s="7"/>
      <c r="U496" s="7"/>
      <c r="V496" s="109"/>
      <c r="W496" s="109"/>
      <c r="X496" s="1"/>
      <c r="Y496" s="1"/>
      <c r="Z496" s="7"/>
      <c r="AA496" s="7"/>
      <c r="AB496" s="109"/>
      <c r="AC496" s="109"/>
      <c r="AD496" s="1"/>
      <c r="AE496" s="1"/>
      <c r="AF496" s="7"/>
      <c r="AG496" s="7"/>
      <c r="AH496" s="109"/>
      <c r="AI496" s="109"/>
      <c r="AJ496" s="1"/>
      <c r="AK496" s="1"/>
      <c r="AL496" s="7"/>
      <c r="AM496" s="7"/>
      <c r="AN496" s="109"/>
      <c r="AO496" s="109"/>
      <c r="AP496" s="1"/>
      <c r="AQ496" s="1"/>
      <c r="AR496" s="7"/>
      <c r="AS496" s="7"/>
      <c r="AT496" s="109"/>
      <c r="AU496" s="109"/>
      <c r="AV496" s="1"/>
      <c r="AW496" s="1"/>
      <c r="AX496" s="7"/>
      <c r="AY496" s="7"/>
      <c r="AZ496" s="109"/>
      <c r="BA496" s="109"/>
      <c r="BB496" s="1"/>
      <c r="BC496" s="1"/>
      <c r="BD496" s="7"/>
      <c r="BE496" s="7"/>
      <c r="BF496" s="109"/>
      <c r="BG496" s="109"/>
    </row>
    <row r="497" spans="1:59" ht="14.25" customHeight="1">
      <c r="A497" s="1"/>
      <c r="B497" s="7"/>
      <c r="C497" s="7"/>
      <c r="D497" s="109"/>
      <c r="E497" s="109"/>
      <c r="F497" s="1"/>
      <c r="G497" s="1"/>
      <c r="H497" s="7"/>
      <c r="I497" s="7"/>
      <c r="J497" s="109"/>
      <c r="K497" s="109"/>
      <c r="L497" s="1"/>
      <c r="M497" s="1"/>
      <c r="N497" s="7"/>
      <c r="O497" s="7"/>
      <c r="P497" s="109"/>
      <c r="Q497" s="109"/>
      <c r="R497" s="1"/>
      <c r="S497" s="1"/>
      <c r="T497" s="7"/>
      <c r="U497" s="7"/>
      <c r="V497" s="109"/>
      <c r="W497" s="109"/>
      <c r="X497" s="1"/>
      <c r="Y497" s="1"/>
      <c r="Z497" s="7"/>
      <c r="AA497" s="7"/>
      <c r="AB497" s="109"/>
      <c r="AC497" s="109"/>
      <c r="AD497" s="1"/>
      <c r="AE497" s="1"/>
      <c r="AF497" s="7"/>
      <c r="AG497" s="7"/>
      <c r="AH497" s="109"/>
      <c r="AI497" s="109"/>
      <c r="AJ497" s="1"/>
      <c r="AK497" s="1"/>
      <c r="AL497" s="7"/>
      <c r="AM497" s="7"/>
      <c r="AN497" s="109"/>
      <c r="AO497" s="109"/>
      <c r="AP497" s="1"/>
      <c r="AQ497" s="1"/>
      <c r="AR497" s="7"/>
      <c r="AS497" s="7"/>
      <c r="AT497" s="109"/>
      <c r="AU497" s="109"/>
      <c r="AV497" s="1"/>
      <c r="AW497" s="1"/>
      <c r="AX497" s="7"/>
      <c r="AY497" s="7"/>
      <c r="AZ497" s="109"/>
      <c r="BA497" s="109"/>
      <c r="BB497" s="1"/>
      <c r="BC497" s="1"/>
      <c r="BD497" s="7"/>
      <c r="BE497" s="7"/>
      <c r="BF497" s="109"/>
      <c r="BG497" s="109"/>
    </row>
    <row r="498" spans="1:59" ht="14.25" customHeight="1">
      <c r="A498" s="1"/>
      <c r="B498" s="7"/>
      <c r="C498" s="7"/>
      <c r="D498" s="109"/>
      <c r="E498" s="109"/>
      <c r="F498" s="1"/>
      <c r="G498" s="1"/>
      <c r="H498" s="7"/>
      <c r="I498" s="7"/>
      <c r="J498" s="109"/>
      <c r="K498" s="109"/>
      <c r="L498" s="1"/>
      <c r="M498" s="1"/>
      <c r="N498" s="7"/>
      <c r="O498" s="7"/>
      <c r="P498" s="109"/>
      <c r="Q498" s="109"/>
      <c r="R498" s="1"/>
      <c r="S498" s="1"/>
      <c r="T498" s="7"/>
      <c r="U498" s="7"/>
      <c r="V498" s="109"/>
      <c r="W498" s="109"/>
      <c r="X498" s="1"/>
      <c r="Y498" s="1"/>
      <c r="Z498" s="7"/>
      <c r="AA498" s="7"/>
      <c r="AB498" s="109"/>
      <c r="AC498" s="109"/>
      <c r="AD498" s="1"/>
      <c r="AE498" s="1"/>
      <c r="AF498" s="7"/>
      <c r="AG498" s="7"/>
      <c r="AH498" s="109"/>
      <c r="AI498" s="109"/>
      <c r="AJ498" s="1"/>
      <c r="AK498" s="1"/>
      <c r="AL498" s="7"/>
      <c r="AM498" s="7"/>
      <c r="AN498" s="109"/>
      <c r="AO498" s="109"/>
      <c r="AP498" s="1"/>
      <c r="AQ498" s="1"/>
      <c r="AR498" s="7"/>
      <c r="AS498" s="7"/>
      <c r="AT498" s="109"/>
      <c r="AU498" s="109"/>
      <c r="AV498" s="1"/>
      <c r="AW498" s="1"/>
      <c r="AX498" s="7"/>
      <c r="AY498" s="7"/>
      <c r="AZ498" s="109"/>
      <c r="BA498" s="109"/>
      <c r="BB498" s="1"/>
      <c r="BC498" s="1"/>
      <c r="BD498" s="7"/>
      <c r="BE498" s="7"/>
      <c r="BF498" s="109"/>
      <c r="BG498" s="109"/>
    </row>
    <row r="499" spans="1:59" ht="14.25" customHeight="1">
      <c r="A499" s="1"/>
      <c r="B499" s="7"/>
      <c r="C499" s="7"/>
      <c r="D499" s="109"/>
      <c r="E499" s="109"/>
      <c r="F499" s="1"/>
      <c r="G499" s="1"/>
      <c r="H499" s="7"/>
      <c r="I499" s="7"/>
      <c r="J499" s="109"/>
      <c r="K499" s="109"/>
      <c r="L499" s="1"/>
      <c r="M499" s="1"/>
      <c r="N499" s="7"/>
      <c r="O499" s="7"/>
      <c r="P499" s="109"/>
      <c r="Q499" s="109"/>
      <c r="R499" s="1"/>
      <c r="S499" s="1"/>
      <c r="T499" s="7"/>
      <c r="U499" s="7"/>
      <c r="V499" s="109"/>
      <c r="W499" s="109"/>
      <c r="X499" s="1"/>
      <c r="Y499" s="1"/>
      <c r="Z499" s="7"/>
      <c r="AA499" s="7"/>
      <c r="AB499" s="109"/>
      <c r="AC499" s="109"/>
      <c r="AD499" s="1"/>
      <c r="AE499" s="1"/>
      <c r="AF499" s="7"/>
      <c r="AG499" s="7"/>
      <c r="AH499" s="109"/>
      <c r="AI499" s="109"/>
      <c r="AJ499" s="1"/>
      <c r="AK499" s="1"/>
      <c r="AL499" s="7"/>
      <c r="AM499" s="7"/>
      <c r="AN499" s="109"/>
      <c r="AO499" s="109"/>
      <c r="AP499" s="1"/>
      <c r="AQ499" s="1"/>
      <c r="AR499" s="7"/>
      <c r="AS499" s="7"/>
      <c r="AT499" s="109"/>
      <c r="AU499" s="109"/>
      <c r="AV499" s="1"/>
      <c r="AW499" s="1"/>
      <c r="AX499" s="7"/>
      <c r="AY499" s="7"/>
      <c r="AZ499" s="109"/>
      <c r="BA499" s="109"/>
      <c r="BB499" s="1"/>
      <c r="BC499" s="1"/>
      <c r="BD499" s="7"/>
      <c r="BE499" s="7"/>
      <c r="BF499" s="109"/>
      <c r="BG499" s="109"/>
    </row>
    <row r="500" spans="1:59" ht="14.25" customHeight="1">
      <c r="A500" s="1"/>
      <c r="B500" s="7"/>
      <c r="C500" s="7"/>
      <c r="D500" s="109"/>
      <c r="E500" s="109"/>
      <c r="F500" s="1"/>
      <c r="G500" s="1"/>
      <c r="H500" s="7"/>
      <c r="I500" s="7"/>
      <c r="J500" s="109"/>
      <c r="K500" s="109"/>
      <c r="L500" s="1"/>
      <c r="M500" s="1"/>
      <c r="N500" s="7"/>
      <c r="O500" s="7"/>
      <c r="P500" s="109"/>
      <c r="Q500" s="109"/>
      <c r="R500" s="1"/>
      <c r="S500" s="1"/>
      <c r="T500" s="7"/>
      <c r="U500" s="7"/>
      <c r="V500" s="109"/>
      <c r="W500" s="109"/>
      <c r="X500" s="1"/>
      <c r="Y500" s="1"/>
      <c r="Z500" s="7"/>
      <c r="AA500" s="7"/>
      <c r="AB500" s="109"/>
      <c r="AC500" s="109"/>
      <c r="AD500" s="1"/>
      <c r="AE500" s="1"/>
      <c r="AF500" s="7"/>
      <c r="AG500" s="7"/>
      <c r="AH500" s="109"/>
      <c r="AI500" s="109"/>
      <c r="AJ500" s="1"/>
      <c r="AK500" s="1"/>
      <c r="AL500" s="7"/>
      <c r="AM500" s="7"/>
      <c r="AN500" s="109"/>
      <c r="AO500" s="109"/>
      <c r="AP500" s="1"/>
      <c r="AQ500" s="1"/>
      <c r="AR500" s="7"/>
      <c r="AS500" s="7"/>
      <c r="AT500" s="109"/>
      <c r="AU500" s="109"/>
      <c r="AV500" s="1"/>
      <c r="AW500" s="1"/>
      <c r="AX500" s="7"/>
      <c r="AY500" s="7"/>
      <c r="AZ500" s="109"/>
      <c r="BA500" s="109"/>
      <c r="BB500" s="1"/>
      <c r="BC500" s="1"/>
      <c r="BD500" s="7"/>
      <c r="BE500" s="7"/>
      <c r="BF500" s="109"/>
      <c r="BG500" s="109"/>
    </row>
    <row r="501" spans="1:59" ht="14.25" customHeight="1">
      <c r="A501" s="1"/>
      <c r="B501" s="7"/>
      <c r="C501" s="7"/>
      <c r="D501" s="109"/>
      <c r="E501" s="109"/>
      <c r="F501" s="1"/>
      <c r="G501" s="1"/>
      <c r="H501" s="7"/>
      <c r="I501" s="7"/>
      <c r="J501" s="109"/>
      <c r="K501" s="109"/>
      <c r="L501" s="1"/>
      <c r="M501" s="1"/>
      <c r="N501" s="7"/>
      <c r="O501" s="7"/>
      <c r="P501" s="109"/>
      <c r="Q501" s="109"/>
      <c r="R501" s="1"/>
      <c r="S501" s="1"/>
      <c r="T501" s="7"/>
      <c r="U501" s="7"/>
      <c r="V501" s="109"/>
      <c r="W501" s="109"/>
      <c r="X501" s="1"/>
      <c r="Y501" s="1"/>
      <c r="Z501" s="7"/>
      <c r="AA501" s="7"/>
      <c r="AB501" s="109"/>
      <c r="AC501" s="109"/>
      <c r="AD501" s="1"/>
      <c r="AE501" s="1"/>
      <c r="AF501" s="7"/>
      <c r="AG501" s="7"/>
      <c r="AH501" s="109"/>
      <c r="AI501" s="109"/>
      <c r="AJ501" s="1"/>
      <c r="AK501" s="1"/>
      <c r="AL501" s="7"/>
      <c r="AM501" s="7"/>
      <c r="AN501" s="109"/>
      <c r="AO501" s="109"/>
      <c r="AP501" s="1"/>
      <c r="AQ501" s="1"/>
      <c r="AR501" s="7"/>
      <c r="AS501" s="7"/>
      <c r="AT501" s="109"/>
      <c r="AU501" s="109"/>
      <c r="AV501" s="1"/>
      <c r="AW501" s="1"/>
      <c r="AX501" s="7"/>
      <c r="AY501" s="7"/>
      <c r="AZ501" s="109"/>
      <c r="BA501" s="109"/>
      <c r="BB501" s="1"/>
      <c r="BC501" s="1"/>
      <c r="BD501" s="7"/>
      <c r="BE501" s="7"/>
      <c r="BF501" s="109"/>
      <c r="BG501" s="109"/>
    </row>
    <row r="502" spans="1:59" ht="14.25" customHeight="1">
      <c r="A502" s="1"/>
      <c r="B502" s="7"/>
      <c r="C502" s="7"/>
      <c r="D502" s="109"/>
      <c r="E502" s="109"/>
      <c r="F502" s="1"/>
      <c r="G502" s="1"/>
      <c r="H502" s="7"/>
      <c r="I502" s="7"/>
      <c r="J502" s="109"/>
      <c r="K502" s="109"/>
      <c r="L502" s="1"/>
      <c r="M502" s="1"/>
      <c r="N502" s="7"/>
      <c r="O502" s="7"/>
      <c r="P502" s="109"/>
      <c r="Q502" s="109"/>
      <c r="R502" s="1"/>
      <c r="S502" s="1"/>
      <c r="T502" s="7"/>
      <c r="U502" s="7"/>
      <c r="V502" s="109"/>
      <c r="W502" s="109"/>
      <c r="X502" s="1"/>
      <c r="Y502" s="1"/>
      <c r="Z502" s="7"/>
      <c r="AA502" s="7"/>
      <c r="AB502" s="109"/>
      <c r="AC502" s="109"/>
      <c r="AD502" s="1"/>
      <c r="AE502" s="1"/>
      <c r="AF502" s="7"/>
      <c r="AG502" s="7"/>
      <c r="AH502" s="109"/>
      <c r="AI502" s="109"/>
      <c r="AJ502" s="1"/>
      <c r="AK502" s="1"/>
      <c r="AL502" s="7"/>
      <c r="AM502" s="7"/>
      <c r="AN502" s="109"/>
      <c r="AO502" s="109"/>
      <c r="AP502" s="1"/>
      <c r="AQ502" s="1"/>
      <c r="AR502" s="7"/>
      <c r="AS502" s="7"/>
      <c r="AT502" s="109"/>
      <c r="AU502" s="109"/>
      <c r="AV502" s="1"/>
      <c r="AW502" s="1"/>
      <c r="AX502" s="7"/>
      <c r="AY502" s="7"/>
      <c r="AZ502" s="109"/>
      <c r="BA502" s="109"/>
      <c r="BB502" s="1"/>
      <c r="BC502" s="1"/>
      <c r="BD502" s="7"/>
      <c r="BE502" s="7"/>
      <c r="BF502" s="109"/>
      <c r="BG502" s="109"/>
    </row>
    <row r="503" spans="1:59" ht="14.25" customHeight="1">
      <c r="A503" s="1"/>
      <c r="B503" s="7"/>
      <c r="C503" s="7"/>
      <c r="D503" s="109"/>
      <c r="E503" s="109"/>
      <c r="F503" s="1"/>
      <c r="G503" s="1"/>
      <c r="H503" s="7"/>
      <c r="I503" s="7"/>
      <c r="J503" s="109"/>
      <c r="K503" s="109"/>
      <c r="L503" s="1"/>
      <c r="M503" s="1"/>
      <c r="N503" s="7"/>
      <c r="O503" s="7"/>
      <c r="P503" s="109"/>
      <c r="Q503" s="109"/>
      <c r="R503" s="1"/>
      <c r="S503" s="1"/>
      <c r="T503" s="7"/>
      <c r="U503" s="7"/>
      <c r="V503" s="109"/>
      <c r="W503" s="109"/>
      <c r="X503" s="1"/>
      <c r="Y503" s="1"/>
      <c r="Z503" s="7"/>
      <c r="AA503" s="7"/>
      <c r="AB503" s="109"/>
      <c r="AC503" s="109"/>
      <c r="AD503" s="1"/>
      <c r="AE503" s="1"/>
      <c r="AF503" s="7"/>
      <c r="AG503" s="7"/>
      <c r="AH503" s="109"/>
      <c r="AI503" s="109"/>
      <c r="AJ503" s="1"/>
      <c r="AK503" s="1"/>
      <c r="AL503" s="7"/>
      <c r="AM503" s="7"/>
      <c r="AN503" s="109"/>
      <c r="AO503" s="109"/>
      <c r="AP503" s="1"/>
      <c r="AQ503" s="1"/>
      <c r="AR503" s="7"/>
      <c r="AS503" s="7"/>
      <c r="AT503" s="109"/>
      <c r="AU503" s="109"/>
      <c r="AV503" s="1"/>
      <c r="AW503" s="1"/>
      <c r="AX503" s="7"/>
      <c r="AY503" s="7"/>
      <c r="AZ503" s="109"/>
      <c r="BA503" s="109"/>
      <c r="BB503" s="1"/>
      <c r="BC503" s="1"/>
      <c r="BD503" s="7"/>
      <c r="BE503" s="7"/>
      <c r="BF503" s="109"/>
      <c r="BG503" s="109"/>
    </row>
    <row r="504" spans="1:59" ht="14.25" customHeight="1">
      <c r="A504" s="1"/>
      <c r="B504" s="7"/>
      <c r="C504" s="7"/>
      <c r="D504" s="109"/>
      <c r="E504" s="109"/>
      <c r="F504" s="1"/>
      <c r="G504" s="1"/>
      <c r="H504" s="7"/>
      <c r="I504" s="7"/>
      <c r="J504" s="109"/>
      <c r="K504" s="109"/>
      <c r="L504" s="1"/>
      <c r="M504" s="1"/>
      <c r="N504" s="7"/>
      <c r="O504" s="7"/>
      <c r="P504" s="109"/>
      <c r="Q504" s="109"/>
      <c r="R504" s="1"/>
      <c r="S504" s="1"/>
      <c r="T504" s="7"/>
      <c r="U504" s="7"/>
      <c r="V504" s="109"/>
      <c r="W504" s="109"/>
      <c r="X504" s="1"/>
      <c r="Y504" s="1"/>
      <c r="Z504" s="7"/>
      <c r="AA504" s="7"/>
      <c r="AB504" s="109"/>
      <c r="AC504" s="109"/>
      <c r="AD504" s="1"/>
      <c r="AE504" s="1"/>
      <c r="AF504" s="7"/>
      <c r="AG504" s="7"/>
      <c r="AH504" s="109"/>
      <c r="AI504" s="109"/>
      <c r="AJ504" s="1"/>
      <c r="AK504" s="1"/>
      <c r="AL504" s="7"/>
      <c r="AM504" s="7"/>
      <c r="AN504" s="109"/>
      <c r="AO504" s="109"/>
      <c r="AP504" s="1"/>
      <c r="AQ504" s="1"/>
      <c r="AR504" s="7"/>
      <c r="AS504" s="7"/>
      <c r="AT504" s="109"/>
      <c r="AU504" s="109"/>
      <c r="AV504" s="1"/>
      <c r="AW504" s="1"/>
      <c r="AX504" s="7"/>
      <c r="AY504" s="7"/>
      <c r="AZ504" s="109"/>
      <c r="BA504" s="109"/>
      <c r="BB504" s="1"/>
      <c r="BC504" s="1"/>
      <c r="BD504" s="7"/>
      <c r="BE504" s="7"/>
      <c r="BF504" s="109"/>
      <c r="BG504" s="109"/>
    </row>
    <row r="505" spans="1:59" ht="14.25" customHeight="1">
      <c r="A505" s="1"/>
      <c r="B505" s="7"/>
      <c r="C505" s="7"/>
      <c r="D505" s="109"/>
      <c r="E505" s="109"/>
      <c r="F505" s="1"/>
      <c r="G505" s="1"/>
      <c r="H505" s="7"/>
      <c r="I505" s="7"/>
      <c r="J505" s="109"/>
      <c r="K505" s="109"/>
      <c r="L505" s="1"/>
      <c r="M505" s="1"/>
      <c r="N505" s="7"/>
      <c r="O505" s="7"/>
      <c r="P505" s="109"/>
      <c r="Q505" s="109"/>
      <c r="R505" s="1"/>
      <c r="S505" s="1"/>
      <c r="T505" s="7"/>
      <c r="U505" s="7"/>
      <c r="V505" s="109"/>
      <c r="W505" s="109"/>
      <c r="X505" s="1"/>
      <c r="Y505" s="1"/>
      <c r="Z505" s="7"/>
      <c r="AA505" s="7"/>
      <c r="AB505" s="109"/>
      <c r="AC505" s="109"/>
      <c r="AD505" s="1"/>
      <c r="AE505" s="1"/>
      <c r="AF505" s="7"/>
      <c r="AG505" s="7"/>
      <c r="AH505" s="109"/>
      <c r="AI505" s="109"/>
      <c r="AJ505" s="1"/>
      <c r="AK505" s="1"/>
      <c r="AL505" s="7"/>
      <c r="AM505" s="7"/>
      <c r="AN505" s="109"/>
      <c r="AO505" s="109"/>
      <c r="AP505" s="1"/>
      <c r="AQ505" s="1"/>
      <c r="AR505" s="7"/>
      <c r="AS505" s="7"/>
      <c r="AT505" s="109"/>
      <c r="AU505" s="109"/>
      <c r="AV505" s="1"/>
      <c r="AW505" s="1"/>
      <c r="AX505" s="7"/>
      <c r="AY505" s="7"/>
      <c r="AZ505" s="109"/>
      <c r="BA505" s="109"/>
      <c r="BB505" s="1"/>
      <c r="BC505" s="1"/>
      <c r="BD505" s="7"/>
      <c r="BE505" s="7"/>
      <c r="BF505" s="109"/>
      <c r="BG505" s="109"/>
    </row>
    <row r="506" spans="1:59" ht="14.25" customHeight="1">
      <c r="A506" s="1"/>
      <c r="B506" s="7"/>
      <c r="C506" s="7"/>
      <c r="D506" s="109"/>
      <c r="E506" s="109"/>
      <c r="F506" s="1"/>
      <c r="G506" s="1"/>
      <c r="H506" s="7"/>
      <c r="I506" s="7"/>
      <c r="J506" s="109"/>
      <c r="K506" s="109"/>
      <c r="L506" s="1"/>
      <c r="M506" s="1"/>
      <c r="N506" s="7"/>
      <c r="O506" s="7"/>
      <c r="P506" s="109"/>
      <c r="Q506" s="109"/>
      <c r="R506" s="1"/>
      <c r="S506" s="1"/>
      <c r="T506" s="7"/>
      <c r="U506" s="7"/>
      <c r="V506" s="109"/>
      <c r="W506" s="109"/>
      <c r="X506" s="1"/>
      <c r="Y506" s="1"/>
      <c r="Z506" s="7"/>
      <c r="AA506" s="7"/>
      <c r="AB506" s="109"/>
      <c r="AC506" s="109"/>
      <c r="AD506" s="1"/>
      <c r="AE506" s="1"/>
      <c r="AF506" s="7"/>
      <c r="AG506" s="7"/>
      <c r="AH506" s="109"/>
      <c r="AI506" s="109"/>
      <c r="AJ506" s="1"/>
      <c r="AK506" s="1"/>
      <c r="AL506" s="7"/>
      <c r="AM506" s="7"/>
      <c r="AN506" s="109"/>
      <c r="AO506" s="109"/>
      <c r="AP506" s="1"/>
      <c r="AQ506" s="1"/>
      <c r="AR506" s="7"/>
      <c r="AS506" s="7"/>
      <c r="AT506" s="109"/>
      <c r="AU506" s="109"/>
      <c r="AV506" s="1"/>
      <c r="AW506" s="1"/>
      <c r="AX506" s="7"/>
      <c r="AY506" s="7"/>
      <c r="AZ506" s="109"/>
      <c r="BA506" s="109"/>
      <c r="BB506" s="1"/>
      <c r="BC506" s="1"/>
      <c r="BD506" s="7"/>
      <c r="BE506" s="7"/>
      <c r="BF506" s="109"/>
      <c r="BG506" s="109"/>
    </row>
    <row r="507" spans="1:59" ht="14.25" customHeight="1">
      <c r="A507" s="1"/>
      <c r="B507" s="7"/>
      <c r="C507" s="7"/>
      <c r="D507" s="109"/>
      <c r="E507" s="109"/>
      <c r="F507" s="1"/>
      <c r="G507" s="1"/>
      <c r="H507" s="7"/>
      <c r="I507" s="7"/>
      <c r="J507" s="109"/>
      <c r="K507" s="109"/>
      <c r="L507" s="1"/>
      <c r="M507" s="1"/>
      <c r="N507" s="7"/>
      <c r="O507" s="7"/>
      <c r="P507" s="109"/>
      <c r="Q507" s="109"/>
      <c r="R507" s="1"/>
      <c r="S507" s="1"/>
      <c r="T507" s="7"/>
      <c r="U507" s="7"/>
      <c r="V507" s="109"/>
      <c r="W507" s="109"/>
      <c r="X507" s="1"/>
      <c r="Y507" s="1"/>
      <c r="Z507" s="7"/>
      <c r="AA507" s="7"/>
      <c r="AB507" s="109"/>
      <c r="AC507" s="109"/>
      <c r="AD507" s="1"/>
      <c r="AE507" s="1"/>
      <c r="AF507" s="7"/>
      <c r="AG507" s="7"/>
      <c r="AH507" s="109"/>
      <c r="AI507" s="109"/>
      <c r="AJ507" s="1"/>
      <c r="AK507" s="1"/>
      <c r="AL507" s="7"/>
      <c r="AM507" s="7"/>
      <c r="AN507" s="109"/>
      <c r="AO507" s="109"/>
      <c r="AP507" s="1"/>
      <c r="AQ507" s="1"/>
      <c r="AR507" s="7"/>
      <c r="AS507" s="7"/>
      <c r="AT507" s="109"/>
      <c r="AU507" s="109"/>
      <c r="AV507" s="1"/>
      <c r="AW507" s="1"/>
      <c r="AX507" s="7"/>
      <c r="AY507" s="7"/>
      <c r="AZ507" s="109"/>
      <c r="BA507" s="109"/>
      <c r="BB507" s="1"/>
      <c r="BC507" s="1"/>
      <c r="BD507" s="7"/>
      <c r="BE507" s="7"/>
      <c r="BF507" s="109"/>
      <c r="BG507" s="109"/>
    </row>
    <row r="508" spans="1:59" ht="14.25" customHeight="1">
      <c r="A508" s="1"/>
      <c r="B508" s="7"/>
      <c r="C508" s="7"/>
      <c r="D508" s="109"/>
      <c r="E508" s="109"/>
      <c r="F508" s="1"/>
      <c r="G508" s="1"/>
      <c r="H508" s="7"/>
      <c r="I508" s="7"/>
      <c r="J508" s="109"/>
      <c r="K508" s="109"/>
      <c r="L508" s="1"/>
      <c r="M508" s="1"/>
      <c r="N508" s="7"/>
      <c r="O508" s="7"/>
      <c r="P508" s="109"/>
      <c r="Q508" s="109"/>
      <c r="R508" s="1"/>
      <c r="S508" s="1"/>
      <c r="T508" s="7"/>
      <c r="U508" s="7"/>
      <c r="V508" s="109"/>
      <c r="W508" s="109"/>
      <c r="X508" s="1"/>
      <c r="Y508" s="1"/>
      <c r="Z508" s="7"/>
      <c r="AA508" s="7"/>
      <c r="AB508" s="109"/>
      <c r="AC508" s="109"/>
      <c r="AD508" s="1"/>
      <c r="AE508" s="1"/>
      <c r="AF508" s="7"/>
      <c r="AG508" s="7"/>
      <c r="AH508" s="109"/>
      <c r="AI508" s="109"/>
      <c r="AJ508" s="1"/>
      <c r="AK508" s="1"/>
      <c r="AL508" s="7"/>
      <c r="AM508" s="7"/>
      <c r="AN508" s="109"/>
      <c r="AO508" s="109"/>
      <c r="AP508" s="1"/>
      <c r="AQ508" s="1"/>
      <c r="AR508" s="7"/>
      <c r="AS508" s="7"/>
      <c r="AT508" s="109"/>
      <c r="AU508" s="109"/>
      <c r="AV508" s="1"/>
      <c r="AW508" s="1"/>
      <c r="AX508" s="7"/>
      <c r="AY508" s="7"/>
      <c r="AZ508" s="109"/>
      <c r="BA508" s="109"/>
      <c r="BB508" s="1"/>
      <c r="BC508" s="1"/>
      <c r="BD508" s="7"/>
      <c r="BE508" s="7"/>
      <c r="BF508" s="109"/>
      <c r="BG508" s="109"/>
    </row>
    <row r="509" spans="1:59" ht="14.25" customHeight="1">
      <c r="A509" s="1"/>
      <c r="B509" s="7"/>
      <c r="C509" s="7"/>
      <c r="D509" s="109"/>
      <c r="E509" s="109"/>
      <c r="F509" s="1"/>
      <c r="G509" s="1"/>
      <c r="H509" s="7"/>
      <c r="I509" s="7"/>
      <c r="J509" s="109"/>
      <c r="K509" s="109"/>
      <c r="L509" s="1"/>
      <c r="M509" s="1"/>
      <c r="N509" s="7"/>
      <c r="O509" s="7"/>
      <c r="P509" s="109"/>
      <c r="Q509" s="109"/>
      <c r="R509" s="1"/>
      <c r="S509" s="1"/>
      <c r="T509" s="7"/>
      <c r="U509" s="7"/>
      <c r="V509" s="109"/>
      <c r="W509" s="109"/>
      <c r="X509" s="1"/>
      <c r="Y509" s="1"/>
      <c r="Z509" s="7"/>
      <c r="AA509" s="7"/>
      <c r="AB509" s="109"/>
      <c r="AC509" s="109"/>
      <c r="AD509" s="1"/>
      <c r="AE509" s="1"/>
      <c r="AF509" s="7"/>
      <c r="AG509" s="7"/>
      <c r="AH509" s="109"/>
      <c r="AI509" s="109"/>
      <c r="AJ509" s="1"/>
      <c r="AK509" s="1"/>
      <c r="AL509" s="7"/>
      <c r="AM509" s="7"/>
      <c r="AN509" s="109"/>
      <c r="AO509" s="109"/>
      <c r="AP509" s="1"/>
      <c r="AQ509" s="1"/>
      <c r="AR509" s="7"/>
      <c r="AS509" s="7"/>
      <c r="AT509" s="109"/>
      <c r="AU509" s="109"/>
      <c r="AV509" s="1"/>
      <c r="AW509" s="1"/>
      <c r="AX509" s="7"/>
      <c r="AY509" s="7"/>
      <c r="AZ509" s="109"/>
      <c r="BA509" s="109"/>
      <c r="BB509" s="1"/>
      <c r="BC509" s="1"/>
      <c r="BD509" s="7"/>
      <c r="BE509" s="7"/>
      <c r="BF509" s="109"/>
      <c r="BG509" s="109"/>
    </row>
    <row r="510" spans="1:59" ht="14.25" customHeight="1">
      <c r="A510" s="1"/>
      <c r="B510" s="7"/>
      <c r="C510" s="7"/>
      <c r="D510" s="109"/>
      <c r="E510" s="109"/>
      <c r="F510" s="1"/>
      <c r="G510" s="1"/>
      <c r="H510" s="7"/>
      <c r="I510" s="7"/>
      <c r="J510" s="109"/>
      <c r="K510" s="109"/>
      <c r="L510" s="1"/>
      <c r="M510" s="1"/>
      <c r="N510" s="7"/>
      <c r="O510" s="7"/>
      <c r="P510" s="109"/>
      <c r="Q510" s="109"/>
      <c r="R510" s="1"/>
      <c r="S510" s="1"/>
      <c r="T510" s="7"/>
      <c r="U510" s="7"/>
      <c r="V510" s="109"/>
      <c r="W510" s="109"/>
      <c r="X510" s="1"/>
      <c r="Y510" s="1"/>
      <c r="Z510" s="7"/>
      <c r="AA510" s="7"/>
      <c r="AB510" s="109"/>
      <c r="AC510" s="109"/>
      <c r="AD510" s="1"/>
      <c r="AE510" s="1"/>
      <c r="AF510" s="7"/>
      <c r="AG510" s="7"/>
      <c r="AH510" s="109"/>
      <c r="AI510" s="109"/>
      <c r="AJ510" s="1"/>
      <c r="AK510" s="1"/>
      <c r="AL510" s="7"/>
      <c r="AM510" s="7"/>
      <c r="AN510" s="109"/>
      <c r="AO510" s="109"/>
      <c r="AP510" s="1"/>
      <c r="AQ510" s="1"/>
      <c r="AR510" s="7"/>
      <c r="AS510" s="7"/>
      <c r="AT510" s="109"/>
      <c r="AU510" s="109"/>
      <c r="AV510" s="1"/>
      <c r="AW510" s="1"/>
      <c r="AX510" s="7"/>
      <c r="AY510" s="7"/>
      <c r="AZ510" s="109"/>
      <c r="BA510" s="109"/>
      <c r="BB510" s="1"/>
      <c r="BC510" s="1"/>
      <c r="BD510" s="7"/>
      <c r="BE510" s="7"/>
      <c r="BF510" s="109"/>
      <c r="BG510" s="109"/>
    </row>
    <row r="511" spans="1:59" ht="14.25" customHeight="1">
      <c r="A511" s="1"/>
      <c r="B511" s="7"/>
      <c r="C511" s="7"/>
      <c r="D511" s="109"/>
      <c r="E511" s="109"/>
      <c r="F511" s="1"/>
      <c r="G511" s="1"/>
      <c r="H511" s="7"/>
      <c r="I511" s="7"/>
      <c r="J511" s="109"/>
      <c r="K511" s="109"/>
      <c r="L511" s="1"/>
      <c r="M511" s="1"/>
      <c r="N511" s="7"/>
      <c r="O511" s="7"/>
      <c r="P511" s="109"/>
      <c r="Q511" s="109"/>
      <c r="R511" s="1"/>
      <c r="S511" s="1"/>
      <c r="T511" s="7"/>
      <c r="U511" s="7"/>
      <c r="V511" s="109"/>
      <c r="W511" s="109"/>
      <c r="X511" s="1"/>
      <c r="Y511" s="1"/>
      <c r="Z511" s="7"/>
      <c r="AA511" s="7"/>
      <c r="AB511" s="109"/>
      <c r="AC511" s="109"/>
      <c r="AD511" s="1"/>
      <c r="AE511" s="1"/>
      <c r="AF511" s="7"/>
      <c r="AG511" s="7"/>
      <c r="AH511" s="109"/>
      <c r="AI511" s="109"/>
      <c r="AJ511" s="1"/>
      <c r="AK511" s="1"/>
      <c r="AL511" s="7"/>
      <c r="AM511" s="7"/>
      <c r="AN511" s="109"/>
      <c r="AO511" s="109"/>
      <c r="AP511" s="1"/>
      <c r="AQ511" s="1"/>
      <c r="AR511" s="7"/>
      <c r="AS511" s="7"/>
      <c r="AT511" s="109"/>
      <c r="AU511" s="109"/>
      <c r="AV511" s="1"/>
      <c r="AW511" s="1"/>
      <c r="AX511" s="7"/>
      <c r="AY511" s="7"/>
      <c r="AZ511" s="109"/>
      <c r="BA511" s="109"/>
      <c r="BB511" s="1"/>
      <c r="BC511" s="1"/>
      <c r="BD511" s="7"/>
      <c r="BE511" s="7"/>
      <c r="BF511" s="109"/>
      <c r="BG511" s="109"/>
    </row>
    <row r="512" spans="1:59" ht="14.25" customHeight="1">
      <c r="A512" s="1"/>
      <c r="B512" s="7"/>
      <c r="C512" s="7"/>
      <c r="D512" s="109"/>
      <c r="E512" s="109"/>
      <c r="F512" s="1"/>
      <c r="G512" s="1"/>
      <c r="H512" s="7"/>
      <c r="I512" s="7"/>
      <c r="J512" s="109"/>
      <c r="K512" s="109"/>
      <c r="L512" s="1"/>
      <c r="M512" s="1"/>
      <c r="N512" s="7"/>
      <c r="O512" s="7"/>
      <c r="P512" s="109"/>
      <c r="Q512" s="109"/>
      <c r="R512" s="1"/>
      <c r="S512" s="1"/>
      <c r="T512" s="7"/>
      <c r="U512" s="7"/>
      <c r="V512" s="109"/>
      <c r="W512" s="109"/>
      <c r="X512" s="1"/>
      <c r="Y512" s="1"/>
      <c r="Z512" s="7"/>
      <c r="AA512" s="7"/>
      <c r="AB512" s="109"/>
      <c r="AC512" s="109"/>
      <c r="AD512" s="1"/>
      <c r="AE512" s="1"/>
      <c r="AF512" s="7"/>
      <c r="AG512" s="7"/>
      <c r="AH512" s="109"/>
      <c r="AI512" s="109"/>
      <c r="AJ512" s="1"/>
      <c r="AK512" s="1"/>
      <c r="AL512" s="7"/>
      <c r="AM512" s="7"/>
      <c r="AN512" s="109"/>
      <c r="AO512" s="109"/>
      <c r="AP512" s="1"/>
      <c r="AQ512" s="1"/>
      <c r="AR512" s="7"/>
      <c r="AS512" s="7"/>
      <c r="AT512" s="109"/>
      <c r="AU512" s="109"/>
      <c r="AV512" s="1"/>
      <c r="AW512" s="1"/>
      <c r="AX512" s="7"/>
      <c r="AY512" s="7"/>
      <c r="AZ512" s="109"/>
      <c r="BA512" s="109"/>
      <c r="BB512" s="1"/>
      <c r="BC512" s="1"/>
      <c r="BD512" s="7"/>
      <c r="BE512" s="7"/>
      <c r="BF512" s="109"/>
      <c r="BG512" s="109"/>
    </row>
    <row r="513" spans="1:59" ht="14.25" customHeight="1">
      <c r="A513" s="1"/>
      <c r="B513" s="7"/>
      <c r="C513" s="7"/>
      <c r="D513" s="109"/>
      <c r="E513" s="109"/>
      <c r="F513" s="1"/>
      <c r="G513" s="1"/>
      <c r="H513" s="7"/>
      <c r="I513" s="7"/>
      <c r="J513" s="109"/>
      <c r="K513" s="109"/>
      <c r="L513" s="1"/>
      <c r="M513" s="1"/>
      <c r="N513" s="7"/>
      <c r="O513" s="7"/>
      <c r="P513" s="109"/>
      <c r="Q513" s="109"/>
      <c r="R513" s="1"/>
      <c r="S513" s="1"/>
      <c r="T513" s="7"/>
      <c r="U513" s="7"/>
      <c r="V513" s="109"/>
      <c r="W513" s="109"/>
      <c r="X513" s="1"/>
      <c r="Y513" s="1"/>
      <c r="Z513" s="7"/>
      <c r="AA513" s="7"/>
      <c r="AB513" s="109"/>
      <c r="AC513" s="109"/>
      <c r="AD513" s="1"/>
      <c r="AE513" s="1"/>
      <c r="AF513" s="7"/>
      <c r="AG513" s="7"/>
      <c r="AH513" s="109"/>
      <c r="AI513" s="109"/>
      <c r="AJ513" s="1"/>
      <c r="AK513" s="1"/>
      <c r="AL513" s="7"/>
      <c r="AM513" s="7"/>
      <c r="AN513" s="109"/>
      <c r="AO513" s="109"/>
      <c r="AP513" s="1"/>
      <c r="AQ513" s="1"/>
      <c r="AR513" s="7"/>
      <c r="AS513" s="7"/>
      <c r="AT513" s="109"/>
      <c r="AU513" s="109"/>
      <c r="AV513" s="1"/>
      <c r="AW513" s="1"/>
      <c r="AX513" s="7"/>
      <c r="AY513" s="7"/>
      <c r="AZ513" s="109"/>
      <c r="BA513" s="109"/>
      <c r="BB513" s="1"/>
      <c r="BC513" s="1"/>
      <c r="BD513" s="7"/>
      <c r="BE513" s="7"/>
      <c r="BF513" s="109"/>
      <c r="BG513" s="109"/>
    </row>
    <row r="514" spans="1:59" ht="14.25" customHeight="1">
      <c r="A514" s="1"/>
      <c r="B514" s="7"/>
      <c r="C514" s="7"/>
      <c r="D514" s="109"/>
      <c r="E514" s="109"/>
      <c r="F514" s="1"/>
      <c r="G514" s="1"/>
      <c r="H514" s="7"/>
      <c r="I514" s="7"/>
      <c r="J514" s="109"/>
      <c r="K514" s="109"/>
      <c r="L514" s="1"/>
      <c r="M514" s="1"/>
      <c r="N514" s="7"/>
      <c r="O514" s="7"/>
      <c r="P514" s="109"/>
      <c r="Q514" s="109"/>
      <c r="R514" s="1"/>
      <c r="S514" s="1"/>
      <c r="T514" s="7"/>
      <c r="U514" s="7"/>
      <c r="V514" s="109"/>
      <c r="W514" s="109"/>
      <c r="X514" s="1"/>
      <c r="Y514" s="1"/>
      <c r="Z514" s="7"/>
      <c r="AA514" s="7"/>
      <c r="AB514" s="109"/>
      <c r="AC514" s="109"/>
      <c r="AD514" s="1"/>
      <c r="AE514" s="1"/>
      <c r="AF514" s="7"/>
      <c r="AG514" s="7"/>
      <c r="AH514" s="109"/>
      <c r="AI514" s="109"/>
      <c r="AJ514" s="1"/>
      <c r="AK514" s="1"/>
      <c r="AL514" s="7"/>
      <c r="AM514" s="7"/>
      <c r="AN514" s="109"/>
      <c r="AO514" s="109"/>
      <c r="AP514" s="1"/>
      <c r="AQ514" s="1"/>
      <c r="AR514" s="7"/>
      <c r="AS514" s="7"/>
      <c r="AT514" s="109"/>
      <c r="AU514" s="109"/>
      <c r="AV514" s="1"/>
      <c r="AW514" s="1"/>
      <c r="AX514" s="7"/>
      <c r="AY514" s="7"/>
      <c r="AZ514" s="109"/>
      <c r="BA514" s="109"/>
      <c r="BB514" s="1"/>
      <c r="BC514" s="1"/>
      <c r="BD514" s="7"/>
      <c r="BE514" s="7"/>
      <c r="BF514" s="109"/>
      <c r="BG514" s="109"/>
    </row>
    <row r="515" spans="1:59" ht="14.25" customHeight="1">
      <c r="A515" s="1"/>
      <c r="B515" s="7"/>
      <c r="C515" s="7"/>
      <c r="D515" s="109"/>
      <c r="E515" s="109"/>
      <c r="F515" s="1"/>
      <c r="G515" s="1"/>
      <c r="H515" s="7"/>
      <c r="I515" s="7"/>
      <c r="J515" s="109"/>
      <c r="K515" s="109"/>
      <c r="L515" s="1"/>
      <c r="M515" s="1"/>
      <c r="N515" s="7"/>
      <c r="O515" s="7"/>
      <c r="P515" s="109"/>
      <c r="Q515" s="109"/>
      <c r="R515" s="1"/>
      <c r="S515" s="1"/>
      <c r="T515" s="7"/>
      <c r="U515" s="7"/>
      <c r="V515" s="109"/>
      <c r="W515" s="109"/>
      <c r="X515" s="1"/>
      <c r="Y515" s="1"/>
      <c r="Z515" s="7"/>
      <c r="AA515" s="7"/>
      <c r="AB515" s="109"/>
      <c r="AC515" s="109"/>
      <c r="AD515" s="1"/>
      <c r="AE515" s="1"/>
      <c r="AF515" s="7"/>
      <c r="AG515" s="7"/>
      <c r="AH515" s="109"/>
      <c r="AI515" s="109"/>
      <c r="AJ515" s="1"/>
      <c r="AK515" s="1"/>
      <c r="AL515" s="7"/>
      <c r="AM515" s="7"/>
      <c r="AN515" s="109"/>
      <c r="AO515" s="109"/>
      <c r="AP515" s="1"/>
      <c r="AQ515" s="1"/>
      <c r="AR515" s="7"/>
      <c r="AS515" s="7"/>
      <c r="AT515" s="109"/>
      <c r="AU515" s="109"/>
      <c r="AV515" s="1"/>
      <c r="AW515" s="1"/>
      <c r="AX515" s="7"/>
      <c r="AY515" s="7"/>
      <c r="AZ515" s="109"/>
      <c r="BA515" s="109"/>
      <c r="BB515" s="1"/>
      <c r="BC515" s="1"/>
      <c r="BD515" s="7"/>
      <c r="BE515" s="7"/>
      <c r="BF515" s="109"/>
      <c r="BG515" s="109"/>
    </row>
    <row r="516" spans="1:59" ht="14.25" customHeight="1">
      <c r="A516" s="1"/>
      <c r="B516" s="7"/>
      <c r="C516" s="7"/>
      <c r="D516" s="109"/>
      <c r="E516" s="109"/>
      <c r="F516" s="1"/>
      <c r="G516" s="1"/>
      <c r="H516" s="7"/>
      <c r="I516" s="7"/>
      <c r="J516" s="109"/>
      <c r="K516" s="109"/>
      <c r="L516" s="1"/>
      <c r="M516" s="1"/>
      <c r="N516" s="7"/>
      <c r="O516" s="7"/>
      <c r="P516" s="109"/>
      <c r="Q516" s="109"/>
      <c r="R516" s="1"/>
      <c r="S516" s="1"/>
      <c r="T516" s="7"/>
      <c r="U516" s="7"/>
      <c r="V516" s="109"/>
      <c r="W516" s="109"/>
      <c r="X516" s="1"/>
      <c r="Y516" s="1"/>
      <c r="Z516" s="7"/>
      <c r="AA516" s="7"/>
      <c r="AB516" s="109"/>
      <c r="AC516" s="109"/>
      <c r="AD516" s="1"/>
      <c r="AE516" s="1"/>
      <c r="AF516" s="7"/>
      <c r="AG516" s="7"/>
      <c r="AH516" s="109"/>
      <c r="AI516" s="109"/>
      <c r="AJ516" s="1"/>
      <c r="AK516" s="1"/>
      <c r="AL516" s="7"/>
      <c r="AM516" s="7"/>
      <c r="AN516" s="109"/>
      <c r="AO516" s="109"/>
      <c r="AP516" s="1"/>
      <c r="AQ516" s="1"/>
      <c r="AR516" s="7"/>
      <c r="AS516" s="7"/>
      <c r="AT516" s="109"/>
      <c r="AU516" s="109"/>
      <c r="AV516" s="1"/>
      <c r="AW516" s="1"/>
      <c r="AX516" s="7"/>
      <c r="AY516" s="7"/>
      <c r="AZ516" s="109"/>
      <c r="BA516" s="109"/>
      <c r="BB516" s="1"/>
      <c r="BC516" s="1"/>
      <c r="BD516" s="7"/>
      <c r="BE516" s="7"/>
      <c r="BF516" s="109"/>
      <c r="BG516" s="109"/>
    </row>
    <row r="517" spans="1:59" ht="14.25" customHeight="1">
      <c r="A517" s="1"/>
      <c r="B517" s="7"/>
      <c r="C517" s="7"/>
      <c r="D517" s="109"/>
      <c r="E517" s="109"/>
      <c r="F517" s="1"/>
      <c r="G517" s="1"/>
      <c r="H517" s="7"/>
      <c r="I517" s="7"/>
      <c r="J517" s="109"/>
      <c r="K517" s="109"/>
      <c r="L517" s="1"/>
      <c r="M517" s="1"/>
      <c r="N517" s="7"/>
      <c r="O517" s="7"/>
      <c r="P517" s="109"/>
      <c r="Q517" s="109"/>
      <c r="R517" s="1"/>
      <c r="S517" s="1"/>
      <c r="T517" s="7"/>
      <c r="U517" s="7"/>
      <c r="V517" s="109"/>
      <c r="W517" s="109"/>
      <c r="X517" s="1"/>
      <c r="Y517" s="1"/>
      <c r="Z517" s="7"/>
      <c r="AA517" s="7"/>
      <c r="AB517" s="109"/>
      <c r="AC517" s="109"/>
      <c r="AD517" s="1"/>
      <c r="AE517" s="1"/>
      <c r="AF517" s="7"/>
      <c r="AG517" s="7"/>
      <c r="AH517" s="109"/>
      <c r="AI517" s="109"/>
      <c r="AJ517" s="1"/>
      <c r="AK517" s="1"/>
      <c r="AL517" s="7"/>
      <c r="AM517" s="7"/>
      <c r="AN517" s="109"/>
      <c r="AO517" s="109"/>
      <c r="AP517" s="1"/>
      <c r="AQ517" s="1"/>
      <c r="AR517" s="7"/>
      <c r="AS517" s="7"/>
      <c r="AT517" s="109"/>
      <c r="AU517" s="109"/>
      <c r="AV517" s="1"/>
      <c r="AW517" s="1"/>
      <c r="AX517" s="7"/>
      <c r="AY517" s="7"/>
      <c r="AZ517" s="109"/>
      <c r="BA517" s="109"/>
      <c r="BB517" s="1"/>
      <c r="BC517" s="1"/>
      <c r="BD517" s="7"/>
      <c r="BE517" s="7"/>
      <c r="BF517" s="109"/>
      <c r="BG517" s="109"/>
    </row>
    <row r="518" spans="1:59" ht="14.25" customHeight="1">
      <c r="A518" s="1"/>
      <c r="B518" s="7"/>
      <c r="C518" s="7"/>
      <c r="D518" s="109"/>
      <c r="E518" s="109"/>
      <c r="F518" s="1"/>
      <c r="G518" s="1"/>
      <c r="H518" s="7"/>
      <c r="I518" s="7"/>
      <c r="J518" s="109"/>
      <c r="K518" s="109"/>
      <c r="L518" s="1"/>
      <c r="M518" s="1"/>
      <c r="N518" s="7"/>
      <c r="O518" s="7"/>
      <c r="P518" s="109"/>
      <c r="Q518" s="109"/>
      <c r="R518" s="1"/>
      <c r="S518" s="1"/>
      <c r="T518" s="7"/>
      <c r="U518" s="7"/>
      <c r="V518" s="109"/>
      <c r="W518" s="109"/>
      <c r="X518" s="1"/>
      <c r="Y518" s="1"/>
      <c r="Z518" s="7"/>
      <c r="AA518" s="7"/>
      <c r="AB518" s="109"/>
      <c r="AC518" s="109"/>
      <c r="AD518" s="1"/>
      <c r="AE518" s="1"/>
      <c r="AF518" s="7"/>
      <c r="AG518" s="7"/>
      <c r="AH518" s="109"/>
      <c r="AI518" s="109"/>
      <c r="AJ518" s="1"/>
      <c r="AK518" s="1"/>
      <c r="AL518" s="7"/>
      <c r="AM518" s="7"/>
      <c r="AN518" s="109"/>
      <c r="AO518" s="109"/>
      <c r="AP518" s="1"/>
      <c r="AQ518" s="1"/>
      <c r="AR518" s="7"/>
      <c r="AS518" s="7"/>
      <c r="AT518" s="109"/>
      <c r="AU518" s="109"/>
      <c r="AV518" s="1"/>
      <c r="AW518" s="1"/>
      <c r="AX518" s="7"/>
      <c r="AY518" s="7"/>
      <c r="AZ518" s="109"/>
      <c r="BA518" s="109"/>
      <c r="BB518" s="1"/>
      <c r="BC518" s="1"/>
      <c r="BD518" s="7"/>
      <c r="BE518" s="7"/>
      <c r="BF518" s="109"/>
      <c r="BG518" s="109"/>
    </row>
    <row r="519" spans="1:59" ht="14.25" customHeight="1">
      <c r="A519" s="1"/>
      <c r="B519" s="7"/>
      <c r="C519" s="7"/>
      <c r="D519" s="109"/>
      <c r="E519" s="109"/>
      <c r="F519" s="1"/>
      <c r="G519" s="1"/>
      <c r="H519" s="7"/>
      <c r="I519" s="7"/>
      <c r="J519" s="109"/>
      <c r="K519" s="109"/>
      <c r="L519" s="1"/>
      <c r="M519" s="1"/>
      <c r="N519" s="7"/>
      <c r="O519" s="7"/>
      <c r="P519" s="109"/>
      <c r="Q519" s="109"/>
      <c r="R519" s="1"/>
      <c r="S519" s="1"/>
      <c r="T519" s="7"/>
      <c r="U519" s="7"/>
      <c r="V519" s="109"/>
      <c r="W519" s="109"/>
      <c r="X519" s="1"/>
      <c r="Y519" s="1"/>
      <c r="Z519" s="7"/>
      <c r="AA519" s="7"/>
      <c r="AB519" s="109"/>
      <c r="AC519" s="109"/>
      <c r="AD519" s="1"/>
      <c r="AE519" s="1"/>
      <c r="AF519" s="7"/>
      <c r="AG519" s="7"/>
      <c r="AH519" s="109"/>
      <c r="AI519" s="109"/>
      <c r="AJ519" s="1"/>
      <c r="AK519" s="1"/>
      <c r="AL519" s="7"/>
      <c r="AM519" s="7"/>
      <c r="AN519" s="109"/>
      <c r="AO519" s="109"/>
      <c r="AP519" s="1"/>
      <c r="AQ519" s="1"/>
      <c r="AR519" s="7"/>
      <c r="AS519" s="7"/>
      <c r="AT519" s="109"/>
      <c r="AU519" s="109"/>
      <c r="AV519" s="1"/>
      <c r="AW519" s="1"/>
      <c r="AX519" s="7"/>
      <c r="AY519" s="7"/>
      <c r="AZ519" s="109"/>
      <c r="BA519" s="109"/>
      <c r="BB519" s="1"/>
      <c r="BC519" s="1"/>
      <c r="BD519" s="7"/>
      <c r="BE519" s="7"/>
      <c r="BF519" s="109"/>
      <c r="BG519" s="109"/>
    </row>
    <row r="520" spans="1:59" ht="14.25" customHeight="1">
      <c r="A520" s="1"/>
      <c r="B520" s="7"/>
      <c r="C520" s="7"/>
      <c r="D520" s="109"/>
      <c r="E520" s="109"/>
      <c r="F520" s="1"/>
      <c r="G520" s="1"/>
      <c r="H520" s="7"/>
      <c r="I520" s="7"/>
      <c r="J520" s="109"/>
      <c r="K520" s="109"/>
      <c r="L520" s="1"/>
      <c r="M520" s="1"/>
      <c r="N520" s="7"/>
      <c r="O520" s="7"/>
      <c r="P520" s="109"/>
      <c r="Q520" s="109"/>
      <c r="R520" s="1"/>
      <c r="S520" s="1"/>
      <c r="T520" s="7"/>
      <c r="U520" s="7"/>
      <c r="V520" s="109"/>
      <c r="W520" s="109"/>
      <c r="X520" s="1"/>
      <c r="Y520" s="1"/>
      <c r="Z520" s="7"/>
      <c r="AA520" s="7"/>
      <c r="AB520" s="109"/>
      <c r="AC520" s="109"/>
      <c r="AD520" s="1"/>
      <c r="AE520" s="1"/>
      <c r="AF520" s="7"/>
      <c r="AG520" s="7"/>
      <c r="AH520" s="109"/>
      <c r="AI520" s="109"/>
      <c r="AJ520" s="1"/>
      <c r="AK520" s="1"/>
      <c r="AL520" s="7"/>
      <c r="AM520" s="7"/>
      <c r="AN520" s="109"/>
      <c r="AO520" s="109"/>
      <c r="AP520" s="1"/>
      <c r="AQ520" s="1"/>
      <c r="AR520" s="7"/>
      <c r="AS520" s="7"/>
      <c r="AT520" s="109"/>
      <c r="AU520" s="109"/>
      <c r="AV520" s="1"/>
      <c r="AW520" s="1"/>
      <c r="AX520" s="7"/>
      <c r="AY520" s="7"/>
      <c r="AZ520" s="109"/>
      <c r="BA520" s="109"/>
      <c r="BB520" s="1"/>
      <c r="BC520" s="1"/>
      <c r="BD520" s="7"/>
      <c r="BE520" s="7"/>
      <c r="BF520" s="109"/>
      <c r="BG520" s="109"/>
    </row>
    <row r="521" spans="1:59" ht="14.25" customHeight="1">
      <c r="A521" s="1"/>
      <c r="B521" s="7"/>
      <c r="C521" s="7"/>
      <c r="D521" s="109"/>
      <c r="E521" s="109"/>
      <c r="F521" s="1"/>
      <c r="G521" s="1"/>
      <c r="H521" s="7"/>
      <c r="I521" s="7"/>
      <c r="J521" s="109"/>
      <c r="K521" s="109"/>
      <c r="L521" s="1"/>
      <c r="M521" s="1"/>
      <c r="N521" s="7"/>
      <c r="O521" s="7"/>
      <c r="P521" s="109"/>
      <c r="Q521" s="109"/>
      <c r="R521" s="1"/>
      <c r="S521" s="1"/>
      <c r="T521" s="7"/>
      <c r="U521" s="7"/>
      <c r="V521" s="109"/>
      <c r="W521" s="109"/>
      <c r="X521" s="1"/>
      <c r="Y521" s="1"/>
      <c r="Z521" s="7"/>
      <c r="AA521" s="7"/>
      <c r="AB521" s="109"/>
      <c r="AC521" s="109"/>
      <c r="AD521" s="1"/>
      <c r="AE521" s="1"/>
      <c r="AF521" s="7"/>
      <c r="AG521" s="7"/>
      <c r="AH521" s="109"/>
      <c r="AI521" s="109"/>
      <c r="AJ521" s="1"/>
      <c r="AK521" s="1"/>
      <c r="AL521" s="7"/>
      <c r="AM521" s="7"/>
      <c r="AN521" s="109"/>
      <c r="AO521" s="109"/>
      <c r="AP521" s="1"/>
      <c r="AQ521" s="1"/>
      <c r="AR521" s="7"/>
      <c r="AS521" s="7"/>
      <c r="AT521" s="109"/>
      <c r="AU521" s="109"/>
      <c r="AV521" s="1"/>
      <c r="AW521" s="1"/>
      <c r="AX521" s="7"/>
      <c r="AY521" s="7"/>
      <c r="AZ521" s="109"/>
      <c r="BA521" s="109"/>
      <c r="BB521" s="1"/>
      <c r="BC521" s="1"/>
      <c r="BD521" s="7"/>
      <c r="BE521" s="7"/>
      <c r="BF521" s="109"/>
      <c r="BG521" s="109"/>
    </row>
    <row r="522" spans="1:59" ht="14.25" customHeight="1">
      <c r="A522" s="1"/>
      <c r="B522" s="7"/>
      <c r="C522" s="7"/>
      <c r="D522" s="109"/>
      <c r="E522" s="109"/>
      <c r="F522" s="1"/>
      <c r="G522" s="1"/>
      <c r="H522" s="7"/>
      <c r="I522" s="7"/>
      <c r="J522" s="109"/>
      <c r="K522" s="109"/>
      <c r="L522" s="1"/>
      <c r="M522" s="1"/>
      <c r="N522" s="7"/>
      <c r="O522" s="7"/>
      <c r="P522" s="109"/>
      <c r="Q522" s="109"/>
      <c r="R522" s="1"/>
      <c r="S522" s="1"/>
      <c r="T522" s="7"/>
      <c r="U522" s="7"/>
      <c r="V522" s="109"/>
      <c r="W522" s="109"/>
      <c r="X522" s="1"/>
      <c r="Y522" s="1"/>
      <c r="Z522" s="7"/>
      <c r="AA522" s="7"/>
      <c r="AB522" s="109"/>
      <c r="AC522" s="109"/>
      <c r="AD522" s="1"/>
      <c r="AE522" s="1"/>
      <c r="AF522" s="7"/>
      <c r="AG522" s="7"/>
      <c r="AH522" s="109"/>
      <c r="AI522" s="109"/>
      <c r="AJ522" s="1"/>
      <c r="AK522" s="1"/>
      <c r="AL522" s="7"/>
      <c r="AM522" s="7"/>
      <c r="AN522" s="109"/>
      <c r="AO522" s="109"/>
      <c r="AP522" s="1"/>
      <c r="AQ522" s="1"/>
      <c r="AR522" s="7"/>
      <c r="AS522" s="7"/>
      <c r="AT522" s="109"/>
      <c r="AU522" s="109"/>
      <c r="AV522" s="1"/>
      <c r="AW522" s="1"/>
      <c r="AX522" s="7"/>
      <c r="AY522" s="7"/>
      <c r="AZ522" s="109"/>
      <c r="BA522" s="109"/>
      <c r="BB522" s="1"/>
      <c r="BC522" s="1"/>
      <c r="BD522" s="7"/>
      <c r="BE522" s="7"/>
      <c r="BF522" s="109"/>
      <c r="BG522" s="109"/>
    </row>
    <row r="523" spans="1:59" ht="14.25" customHeight="1">
      <c r="A523" s="1"/>
      <c r="B523" s="7"/>
      <c r="C523" s="7"/>
      <c r="D523" s="109"/>
      <c r="E523" s="109"/>
      <c r="F523" s="1"/>
      <c r="G523" s="1"/>
      <c r="H523" s="7"/>
      <c r="I523" s="7"/>
      <c r="J523" s="109"/>
      <c r="K523" s="109"/>
      <c r="L523" s="1"/>
      <c r="M523" s="1"/>
      <c r="N523" s="7"/>
      <c r="O523" s="7"/>
      <c r="P523" s="109"/>
      <c r="Q523" s="109"/>
      <c r="R523" s="1"/>
      <c r="S523" s="1"/>
      <c r="T523" s="7"/>
      <c r="U523" s="7"/>
      <c r="V523" s="109"/>
      <c r="W523" s="109"/>
      <c r="X523" s="1"/>
      <c r="Y523" s="1"/>
      <c r="Z523" s="7"/>
      <c r="AA523" s="7"/>
      <c r="AB523" s="109"/>
      <c r="AC523" s="109"/>
      <c r="AD523" s="1"/>
      <c r="AE523" s="1"/>
      <c r="AF523" s="7"/>
      <c r="AG523" s="7"/>
      <c r="AH523" s="109"/>
      <c r="AI523" s="109"/>
      <c r="AJ523" s="1"/>
      <c r="AK523" s="1"/>
      <c r="AL523" s="7"/>
      <c r="AM523" s="7"/>
      <c r="AN523" s="109"/>
      <c r="AO523" s="109"/>
      <c r="AP523" s="1"/>
      <c r="AQ523" s="1"/>
      <c r="AR523" s="7"/>
      <c r="AS523" s="7"/>
      <c r="AT523" s="109"/>
      <c r="AU523" s="109"/>
      <c r="AV523" s="1"/>
      <c r="AW523" s="1"/>
      <c r="AX523" s="7"/>
      <c r="AY523" s="7"/>
      <c r="AZ523" s="109"/>
      <c r="BA523" s="109"/>
      <c r="BB523" s="1"/>
      <c r="BC523" s="1"/>
      <c r="BD523" s="7"/>
      <c r="BE523" s="7"/>
      <c r="BF523" s="109"/>
      <c r="BG523" s="109"/>
    </row>
    <row r="524" spans="1:59" ht="14.25" customHeight="1">
      <c r="A524" s="1"/>
      <c r="B524" s="7"/>
      <c r="C524" s="7"/>
      <c r="D524" s="109"/>
      <c r="E524" s="109"/>
      <c r="F524" s="1"/>
      <c r="G524" s="1"/>
      <c r="H524" s="7"/>
      <c r="I524" s="7"/>
      <c r="J524" s="109"/>
      <c r="K524" s="109"/>
      <c r="L524" s="1"/>
      <c r="M524" s="1"/>
      <c r="N524" s="7"/>
      <c r="O524" s="7"/>
      <c r="P524" s="109"/>
      <c r="Q524" s="109"/>
      <c r="R524" s="1"/>
      <c r="S524" s="1"/>
      <c r="T524" s="7"/>
      <c r="U524" s="7"/>
      <c r="V524" s="109"/>
      <c r="W524" s="109"/>
      <c r="X524" s="1"/>
      <c r="Y524" s="1"/>
      <c r="Z524" s="7"/>
      <c r="AA524" s="7"/>
      <c r="AB524" s="109"/>
      <c r="AC524" s="109"/>
      <c r="AD524" s="1"/>
      <c r="AE524" s="1"/>
      <c r="AF524" s="7"/>
      <c r="AG524" s="7"/>
      <c r="AH524" s="109"/>
      <c r="AI524" s="109"/>
      <c r="AJ524" s="1"/>
      <c r="AK524" s="1"/>
      <c r="AL524" s="7"/>
      <c r="AM524" s="7"/>
      <c r="AN524" s="109"/>
      <c r="AO524" s="109"/>
      <c r="AP524" s="1"/>
      <c r="AQ524" s="1"/>
      <c r="AR524" s="7"/>
      <c r="AS524" s="7"/>
      <c r="AT524" s="109"/>
      <c r="AU524" s="109"/>
      <c r="AV524" s="1"/>
      <c r="AW524" s="1"/>
      <c r="AX524" s="7"/>
      <c r="AY524" s="7"/>
      <c r="AZ524" s="109"/>
      <c r="BA524" s="109"/>
      <c r="BB524" s="1"/>
      <c r="BC524" s="1"/>
      <c r="BD524" s="7"/>
      <c r="BE524" s="7"/>
      <c r="BF524" s="109"/>
      <c r="BG524" s="109"/>
    </row>
    <row r="525" spans="1:59" ht="14.25" customHeight="1">
      <c r="A525" s="1"/>
      <c r="B525" s="7"/>
      <c r="C525" s="7"/>
      <c r="D525" s="109"/>
      <c r="E525" s="109"/>
      <c r="F525" s="1"/>
      <c r="G525" s="1"/>
      <c r="H525" s="7"/>
      <c r="I525" s="7"/>
      <c r="J525" s="109"/>
      <c r="K525" s="109"/>
      <c r="L525" s="1"/>
      <c r="M525" s="1"/>
      <c r="N525" s="7"/>
      <c r="O525" s="7"/>
      <c r="P525" s="109"/>
      <c r="Q525" s="109"/>
      <c r="R525" s="1"/>
      <c r="S525" s="1"/>
      <c r="T525" s="7"/>
      <c r="U525" s="7"/>
      <c r="V525" s="109"/>
      <c r="W525" s="109"/>
      <c r="X525" s="1"/>
      <c r="Y525" s="1"/>
      <c r="Z525" s="7"/>
      <c r="AA525" s="7"/>
      <c r="AB525" s="109"/>
      <c r="AC525" s="109"/>
      <c r="AD525" s="1"/>
      <c r="AE525" s="1"/>
      <c r="AF525" s="7"/>
      <c r="AG525" s="7"/>
      <c r="AH525" s="109"/>
      <c r="AI525" s="109"/>
      <c r="AJ525" s="1"/>
      <c r="AK525" s="1"/>
      <c r="AL525" s="7"/>
      <c r="AM525" s="7"/>
      <c r="AN525" s="109"/>
      <c r="AO525" s="109"/>
      <c r="AP525" s="1"/>
      <c r="AQ525" s="1"/>
      <c r="AR525" s="7"/>
      <c r="AS525" s="7"/>
      <c r="AT525" s="109"/>
      <c r="AU525" s="109"/>
      <c r="AV525" s="1"/>
      <c r="AW525" s="1"/>
      <c r="AX525" s="7"/>
      <c r="AY525" s="7"/>
      <c r="AZ525" s="109"/>
      <c r="BA525" s="109"/>
      <c r="BB525" s="1"/>
      <c r="BC525" s="1"/>
      <c r="BD525" s="7"/>
      <c r="BE525" s="7"/>
      <c r="BF525" s="109"/>
      <c r="BG525" s="109"/>
    </row>
    <row r="526" spans="1:59" ht="14.25" customHeight="1">
      <c r="A526" s="1"/>
      <c r="B526" s="7"/>
      <c r="C526" s="7"/>
      <c r="D526" s="109"/>
      <c r="E526" s="109"/>
      <c r="F526" s="1"/>
      <c r="G526" s="1"/>
      <c r="H526" s="7"/>
      <c r="I526" s="7"/>
      <c r="J526" s="109"/>
      <c r="K526" s="109"/>
      <c r="L526" s="1"/>
      <c r="M526" s="1"/>
      <c r="N526" s="7"/>
      <c r="O526" s="7"/>
      <c r="P526" s="109"/>
      <c r="Q526" s="109"/>
      <c r="R526" s="1"/>
      <c r="S526" s="1"/>
      <c r="T526" s="7"/>
      <c r="U526" s="7"/>
      <c r="V526" s="109"/>
      <c r="W526" s="109"/>
      <c r="X526" s="1"/>
      <c r="Y526" s="1"/>
      <c r="Z526" s="7"/>
      <c r="AA526" s="7"/>
      <c r="AB526" s="109"/>
      <c r="AC526" s="109"/>
      <c r="AD526" s="1"/>
      <c r="AE526" s="1"/>
      <c r="AF526" s="7"/>
      <c r="AG526" s="7"/>
      <c r="AH526" s="109"/>
      <c r="AI526" s="109"/>
      <c r="AJ526" s="1"/>
      <c r="AK526" s="1"/>
      <c r="AL526" s="7"/>
      <c r="AM526" s="7"/>
      <c r="AN526" s="109"/>
      <c r="AO526" s="109"/>
      <c r="AP526" s="1"/>
      <c r="AQ526" s="1"/>
      <c r="AR526" s="7"/>
      <c r="AS526" s="7"/>
      <c r="AT526" s="109"/>
      <c r="AU526" s="109"/>
      <c r="AV526" s="1"/>
      <c r="AW526" s="1"/>
      <c r="AX526" s="7"/>
      <c r="AY526" s="7"/>
      <c r="AZ526" s="109"/>
      <c r="BA526" s="109"/>
      <c r="BB526" s="1"/>
      <c r="BC526" s="1"/>
      <c r="BD526" s="7"/>
      <c r="BE526" s="7"/>
      <c r="BF526" s="109"/>
      <c r="BG526" s="109"/>
    </row>
    <row r="527" spans="1:59" ht="14.25" customHeight="1">
      <c r="A527" s="1"/>
      <c r="B527" s="7"/>
      <c r="C527" s="7"/>
      <c r="D527" s="109"/>
      <c r="E527" s="109"/>
      <c r="F527" s="1"/>
      <c r="G527" s="1"/>
      <c r="H527" s="7"/>
      <c r="I527" s="7"/>
      <c r="J527" s="109"/>
      <c r="K527" s="109"/>
      <c r="L527" s="1"/>
      <c r="M527" s="1"/>
      <c r="N527" s="7"/>
      <c r="O527" s="7"/>
      <c r="P527" s="109"/>
      <c r="Q527" s="109"/>
      <c r="R527" s="1"/>
      <c r="S527" s="1"/>
      <c r="T527" s="7"/>
      <c r="U527" s="7"/>
      <c r="V527" s="109"/>
      <c r="W527" s="109"/>
      <c r="X527" s="1"/>
      <c r="Y527" s="1"/>
      <c r="Z527" s="7"/>
      <c r="AA527" s="7"/>
      <c r="AB527" s="109"/>
      <c r="AC527" s="109"/>
      <c r="AD527" s="1"/>
      <c r="AE527" s="1"/>
      <c r="AF527" s="7"/>
      <c r="AG527" s="7"/>
      <c r="AH527" s="109"/>
      <c r="AI527" s="109"/>
      <c r="AJ527" s="1"/>
      <c r="AK527" s="1"/>
      <c r="AL527" s="7"/>
      <c r="AM527" s="7"/>
      <c r="AN527" s="109"/>
      <c r="AO527" s="109"/>
      <c r="AP527" s="1"/>
      <c r="AQ527" s="1"/>
      <c r="AR527" s="7"/>
      <c r="AS527" s="7"/>
      <c r="AT527" s="109"/>
      <c r="AU527" s="109"/>
      <c r="AV527" s="1"/>
      <c r="AW527" s="1"/>
      <c r="AX527" s="7"/>
      <c r="AY527" s="7"/>
      <c r="AZ527" s="109"/>
      <c r="BA527" s="109"/>
      <c r="BB527" s="1"/>
      <c r="BC527" s="1"/>
      <c r="BD527" s="7"/>
      <c r="BE527" s="7"/>
      <c r="BF527" s="109"/>
      <c r="BG527" s="109"/>
    </row>
    <row r="528" spans="1:59" ht="14.25" customHeight="1">
      <c r="A528" s="1"/>
      <c r="B528" s="7"/>
      <c r="C528" s="7"/>
      <c r="D528" s="109"/>
      <c r="E528" s="109"/>
      <c r="F528" s="1"/>
      <c r="G528" s="1"/>
      <c r="H528" s="7"/>
      <c r="I528" s="7"/>
      <c r="J528" s="109"/>
      <c r="K528" s="109"/>
      <c r="L528" s="1"/>
      <c r="M528" s="1"/>
      <c r="N528" s="7"/>
      <c r="O528" s="7"/>
      <c r="P528" s="109"/>
      <c r="Q528" s="109"/>
      <c r="R528" s="1"/>
      <c r="S528" s="1"/>
      <c r="T528" s="7"/>
      <c r="U528" s="7"/>
      <c r="V528" s="109"/>
      <c r="W528" s="109"/>
      <c r="X528" s="1"/>
      <c r="Y528" s="1"/>
      <c r="Z528" s="7"/>
      <c r="AA528" s="7"/>
      <c r="AB528" s="109"/>
      <c r="AC528" s="109"/>
      <c r="AD528" s="1"/>
      <c r="AE528" s="1"/>
      <c r="AF528" s="7"/>
      <c r="AG528" s="7"/>
      <c r="AH528" s="109"/>
      <c r="AI528" s="109"/>
      <c r="AJ528" s="1"/>
      <c r="AK528" s="1"/>
      <c r="AL528" s="7"/>
      <c r="AM528" s="7"/>
      <c r="AN528" s="109"/>
      <c r="AO528" s="109"/>
      <c r="AP528" s="1"/>
      <c r="AQ528" s="1"/>
      <c r="AR528" s="7"/>
      <c r="AS528" s="7"/>
      <c r="AT528" s="109"/>
      <c r="AU528" s="109"/>
      <c r="AV528" s="1"/>
      <c r="AW528" s="1"/>
      <c r="AX528" s="7"/>
      <c r="AY528" s="7"/>
      <c r="AZ528" s="109"/>
      <c r="BA528" s="109"/>
      <c r="BB528" s="1"/>
      <c r="BC528" s="1"/>
      <c r="BD528" s="7"/>
      <c r="BE528" s="7"/>
      <c r="BF528" s="109"/>
      <c r="BG528" s="109"/>
    </row>
    <row r="529" spans="1:59" ht="14.25" customHeight="1">
      <c r="A529" s="1"/>
      <c r="B529" s="7"/>
      <c r="C529" s="7"/>
      <c r="D529" s="109"/>
      <c r="E529" s="109"/>
      <c r="F529" s="1"/>
      <c r="G529" s="1"/>
      <c r="H529" s="7"/>
      <c r="I529" s="7"/>
      <c r="J529" s="109"/>
      <c r="K529" s="109"/>
      <c r="L529" s="1"/>
      <c r="M529" s="1"/>
      <c r="N529" s="7"/>
      <c r="O529" s="7"/>
      <c r="P529" s="109"/>
      <c r="Q529" s="109"/>
      <c r="R529" s="1"/>
      <c r="S529" s="1"/>
      <c r="T529" s="7"/>
      <c r="U529" s="7"/>
      <c r="V529" s="109"/>
      <c r="W529" s="109"/>
      <c r="X529" s="1"/>
      <c r="Y529" s="1"/>
      <c r="Z529" s="7"/>
      <c r="AA529" s="7"/>
      <c r="AB529" s="109"/>
      <c r="AC529" s="109"/>
      <c r="AD529" s="1"/>
      <c r="AE529" s="1"/>
      <c r="AF529" s="7"/>
      <c r="AG529" s="7"/>
      <c r="AH529" s="109"/>
      <c r="AI529" s="109"/>
      <c r="AJ529" s="1"/>
      <c r="AK529" s="1"/>
      <c r="AL529" s="7"/>
      <c r="AM529" s="7"/>
      <c r="AN529" s="109"/>
      <c r="AO529" s="109"/>
      <c r="AP529" s="1"/>
      <c r="AQ529" s="1"/>
      <c r="AR529" s="7"/>
      <c r="AS529" s="7"/>
      <c r="AT529" s="109"/>
      <c r="AU529" s="109"/>
      <c r="AV529" s="1"/>
      <c r="AW529" s="1"/>
      <c r="AX529" s="7"/>
      <c r="AY529" s="7"/>
      <c r="AZ529" s="109"/>
      <c r="BA529" s="109"/>
      <c r="BB529" s="1"/>
      <c r="BC529" s="1"/>
      <c r="BD529" s="7"/>
      <c r="BE529" s="7"/>
      <c r="BF529" s="109"/>
      <c r="BG529" s="109"/>
    </row>
    <row r="530" spans="1:59" ht="14.25" customHeight="1">
      <c r="A530" s="1"/>
      <c r="B530" s="7"/>
      <c r="C530" s="7"/>
      <c r="D530" s="109"/>
      <c r="E530" s="109"/>
      <c r="F530" s="1"/>
      <c r="G530" s="1"/>
      <c r="H530" s="7"/>
      <c r="I530" s="7"/>
      <c r="J530" s="109"/>
      <c r="K530" s="109"/>
      <c r="L530" s="1"/>
      <c r="M530" s="1"/>
      <c r="N530" s="7"/>
      <c r="O530" s="7"/>
      <c r="P530" s="109"/>
      <c r="Q530" s="109"/>
      <c r="R530" s="1"/>
      <c r="S530" s="1"/>
      <c r="T530" s="7"/>
      <c r="U530" s="7"/>
      <c r="V530" s="109"/>
      <c r="W530" s="109"/>
      <c r="X530" s="1"/>
      <c r="Y530" s="1"/>
      <c r="Z530" s="7"/>
      <c r="AA530" s="7"/>
      <c r="AB530" s="109"/>
      <c r="AC530" s="109"/>
      <c r="AD530" s="1"/>
      <c r="AE530" s="1"/>
      <c r="AF530" s="7"/>
      <c r="AG530" s="7"/>
      <c r="AH530" s="109"/>
      <c r="AI530" s="109"/>
      <c r="AJ530" s="1"/>
      <c r="AK530" s="1"/>
      <c r="AL530" s="7"/>
      <c r="AM530" s="7"/>
      <c r="AN530" s="109"/>
      <c r="AO530" s="109"/>
      <c r="AP530" s="1"/>
      <c r="AQ530" s="1"/>
      <c r="AR530" s="7"/>
      <c r="AS530" s="7"/>
      <c r="AT530" s="109"/>
      <c r="AU530" s="109"/>
      <c r="AV530" s="1"/>
      <c r="AW530" s="1"/>
      <c r="AX530" s="7"/>
      <c r="AY530" s="7"/>
      <c r="AZ530" s="109"/>
      <c r="BA530" s="109"/>
      <c r="BB530" s="1"/>
      <c r="BC530" s="1"/>
      <c r="BD530" s="7"/>
      <c r="BE530" s="7"/>
      <c r="BF530" s="109"/>
      <c r="BG530" s="109"/>
    </row>
    <row r="531" spans="1:59" ht="14.25" customHeight="1">
      <c r="A531" s="1"/>
      <c r="B531" s="7"/>
      <c r="C531" s="7"/>
      <c r="D531" s="109"/>
      <c r="E531" s="109"/>
      <c r="F531" s="1"/>
      <c r="G531" s="1"/>
      <c r="H531" s="7"/>
      <c r="I531" s="7"/>
      <c r="J531" s="109"/>
      <c r="K531" s="109"/>
      <c r="L531" s="1"/>
      <c r="M531" s="1"/>
      <c r="N531" s="7"/>
      <c r="O531" s="7"/>
      <c r="P531" s="109"/>
      <c r="Q531" s="109"/>
      <c r="R531" s="1"/>
      <c r="S531" s="1"/>
      <c r="T531" s="7"/>
      <c r="U531" s="7"/>
      <c r="V531" s="109"/>
      <c r="W531" s="109"/>
      <c r="X531" s="1"/>
      <c r="Y531" s="1"/>
      <c r="Z531" s="7"/>
      <c r="AA531" s="7"/>
      <c r="AB531" s="109"/>
      <c r="AC531" s="109"/>
      <c r="AD531" s="1"/>
      <c r="AE531" s="1"/>
      <c r="AF531" s="7"/>
      <c r="AG531" s="7"/>
      <c r="AH531" s="109"/>
      <c r="AI531" s="109"/>
      <c r="AJ531" s="1"/>
      <c r="AK531" s="1"/>
      <c r="AL531" s="7"/>
      <c r="AM531" s="7"/>
      <c r="AN531" s="109"/>
      <c r="AO531" s="109"/>
      <c r="AP531" s="1"/>
      <c r="AQ531" s="1"/>
      <c r="AR531" s="7"/>
      <c r="AS531" s="7"/>
      <c r="AT531" s="109"/>
      <c r="AU531" s="109"/>
      <c r="AV531" s="1"/>
      <c r="AW531" s="1"/>
      <c r="AX531" s="7"/>
      <c r="AY531" s="7"/>
      <c r="AZ531" s="109"/>
      <c r="BA531" s="109"/>
      <c r="BB531" s="1"/>
      <c r="BC531" s="1"/>
      <c r="BD531" s="7"/>
      <c r="BE531" s="7"/>
      <c r="BF531" s="109"/>
      <c r="BG531" s="109"/>
    </row>
    <row r="532" spans="1:59" ht="14.25" customHeight="1">
      <c r="A532" s="1"/>
      <c r="B532" s="7"/>
      <c r="C532" s="7"/>
      <c r="D532" s="109"/>
      <c r="E532" s="109"/>
      <c r="F532" s="1"/>
      <c r="G532" s="1"/>
      <c r="H532" s="7"/>
      <c r="I532" s="7"/>
      <c r="J532" s="109"/>
      <c r="K532" s="109"/>
      <c r="L532" s="1"/>
      <c r="M532" s="1"/>
      <c r="N532" s="7"/>
      <c r="O532" s="7"/>
      <c r="P532" s="109"/>
      <c r="Q532" s="109"/>
      <c r="R532" s="1"/>
      <c r="S532" s="1"/>
      <c r="T532" s="7"/>
      <c r="U532" s="7"/>
      <c r="V532" s="109"/>
      <c r="W532" s="109"/>
      <c r="X532" s="1"/>
      <c r="Y532" s="1"/>
      <c r="Z532" s="7"/>
      <c r="AA532" s="7"/>
      <c r="AB532" s="109"/>
      <c r="AC532" s="109"/>
      <c r="AD532" s="1"/>
      <c r="AE532" s="1"/>
      <c r="AF532" s="7"/>
      <c r="AG532" s="7"/>
      <c r="AH532" s="109"/>
      <c r="AI532" s="109"/>
      <c r="AJ532" s="1"/>
      <c r="AK532" s="1"/>
      <c r="AL532" s="7"/>
      <c r="AM532" s="7"/>
      <c r="AN532" s="109"/>
      <c r="AO532" s="109"/>
      <c r="AP532" s="1"/>
      <c r="AQ532" s="1"/>
      <c r="AR532" s="7"/>
      <c r="AS532" s="7"/>
      <c r="AT532" s="109"/>
      <c r="AU532" s="109"/>
      <c r="AV532" s="1"/>
      <c r="AW532" s="1"/>
      <c r="AX532" s="7"/>
      <c r="AY532" s="7"/>
      <c r="AZ532" s="109"/>
      <c r="BA532" s="109"/>
      <c r="BB532" s="1"/>
      <c r="BC532" s="1"/>
      <c r="BD532" s="7"/>
      <c r="BE532" s="7"/>
      <c r="BF532" s="109"/>
      <c r="BG532" s="109"/>
    </row>
    <row r="533" spans="1:59" ht="14.25" customHeight="1">
      <c r="A533" s="1"/>
      <c r="B533" s="7"/>
      <c r="C533" s="7"/>
      <c r="D533" s="109"/>
      <c r="E533" s="109"/>
      <c r="F533" s="1"/>
      <c r="G533" s="1"/>
      <c r="H533" s="7"/>
      <c r="I533" s="7"/>
      <c r="J533" s="109"/>
      <c r="K533" s="109"/>
      <c r="L533" s="1"/>
      <c r="M533" s="1"/>
      <c r="N533" s="7"/>
      <c r="O533" s="7"/>
      <c r="P533" s="109"/>
      <c r="Q533" s="109"/>
      <c r="R533" s="1"/>
      <c r="S533" s="1"/>
      <c r="T533" s="7"/>
      <c r="U533" s="7"/>
      <c r="V533" s="109"/>
      <c r="W533" s="109"/>
      <c r="X533" s="1"/>
      <c r="Y533" s="1"/>
      <c r="Z533" s="7"/>
      <c r="AA533" s="7"/>
      <c r="AB533" s="109"/>
      <c r="AC533" s="109"/>
      <c r="AD533" s="1"/>
      <c r="AE533" s="1"/>
      <c r="AF533" s="7"/>
      <c r="AG533" s="7"/>
      <c r="AH533" s="109"/>
      <c r="AI533" s="109"/>
      <c r="AJ533" s="1"/>
      <c r="AK533" s="1"/>
      <c r="AL533" s="7"/>
      <c r="AM533" s="7"/>
      <c r="AN533" s="109"/>
      <c r="AO533" s="109"/>
      <c r="AP533" s="1"/>
      <c r="AQ533" s="1"/>
      <c r="AR533" s="7"/>
      <c r="AS533" s="7"/>
      <c r="AT533" s="109"/>
      <c r="AU533" s="109"/>
      <c r="AV533" s="1"/>
      <c r="AW533" s="1"/>
      <c r="AX533" s="7"/>
      <c r="AY533" s="7"/>
      <c r="AZ533" s="109"/>
      <c r="BA533" s="109"/>
      <c r="BB533" s="1"/>
      <c r="BC533" s="1"/>
      <c r="BD533" s="7"/>
      <c r="BE533" s="7"/>
      <c r="BF533" s="109"/>
      <c r="BG533" s="109"/>
    </row>
    <row r="534" spans="1:59" ht="14.25" customHeight="1">
      <c r="A534" s="1"/>
      <c r="B534" s="7"/>
      <c r="C534" s="7"/>
      <c r="D534" s="109"/>
      <c r="E534" s="109"/>
      <c r="F534" s="1"/>
      <c r="G534" s="1"/>
      <c r="H534" s="7"/>
      <c r="I534" s="7"/>
      <c r="J534" s="109"/>
      <c r="K534" s="109"/>
      <c r="L534" s="1"/>
      <c r="M534" s="1"/>
      <c r="N534" s="7"/>
      <c r="O534" s="7"/>
      <c r="P534" s="109"/>
      <c r="Q534" s="109"/>
      <c r="R534" s="1"/>
      <c r="S534" s="1"/>
      <c r="T534" s="7"/>
      <c r="U534" s="7"/>
      <c r="V534" s="109"/>
      <c r="W534" s="109"/>
      <c r="X534" s="1"/>
      <c r="Y534" s="1"/>
      <c r="Z534" s="7"/>
      <c r="AA534" s="7"/>
      <c r="AB534" s="109"/>
      <c r="AC534" s="109"/>
      <c r="AD534" s="1"/>
      <c r="AE534" s="1"/>
      <c r="AF534" s="7"/>
      <c r="AG534" s="7"/>
      <c r="AH534" s="109"/>
      <c r="AI534" s="109"/>
      <c r="AJ534" s="1"/>
      <c r="AK534" s="1"/>
      <c r="AL534" s="7"/>
      <c r="AM534" s="7"/>
      <c r="AN534" s="109"/>
      <c r="AO534" s="109"/>
      <c r="AP534" s="1"/>
      <c r="AQ534" s="1"/>
      <c r="AR534" s="7"/>
      <c r="AS534" s="7"/>
      <c r="AT534" s="109"/>
      <c r="AU534" s="109"/>
      <c r="AV534" s="1"/>
      <c r="AW534" s="1"/>
      <c r="AX534" s="7"/>
      <c r="AY534" s="7"/>
      <c r="AZ534" s="109"/>
      <c r="BA534" s="109"/>
      <c r="BB534" s="1"/>
      <c r="BC534" s="1"/>
      <c r="BD534" s="7"/>
      <c r="BE534" s="7"/>
      <c r="BF534" s="109"/>
      <c r="BG534" s="109"/>
    </row>
    <row r="535" spans="1:59" ht="14.25" customHeight="1">
      <c r="A535" s="1"/>
      <c r="B535" s="7"/>
      <c r="C535" s="7"/>
      <c r="D535" s="109"/>
      <c r="E535" s="109"/>
      <c r="F535" s="1"/>
      <c r="G535" s="1"/>
      <c r="H535" s="7"/>
      <c r="I535" s="7"/>
      <c r="J535" s="109"/>
      <c r="K535" s="109"/>
      <c r="L535" s="1"/>
      <c r="M535" s="1"/>
      <c r="N535" s="7"/>
      <c r="O535" s="7"/>
      <c r="P535" s="109"/>
      <c r="Q535" s="109"/>
      <c r="R535" s="1"/>
      <c r="S535" s="1"/>
      <c r="T535" s="7"/>
      <c r="U535" s="7"/>
      <c r="V535" s="109"/>
      <c r="W535" s="109"/>
      <c r="X535" s="1"/>
      <c r="Y535" s="1"/>
      <c r="Z535" s="7"/>
      <c r="AA535" s="7"/>
      <c r="AB535" s="109"/>
      <c r="AC535" s="109"/>
      <c r="AD535" s="1"/>
      <c r="AE535" s="1"/>
      <c r="AF535" s="7"/>
      <c r="AG535" s="7"/>
      <c r="AH535" s="109"/>
      <c r="AI535" s="109"/>
      <c r="AJ535" s="1"/>
      <c r="AK535" s="1"/>
      <c r="AL535" s="7"/>
      <c r="AM535" s="7"/>
      <c r="AN535" s="109"/>
      <c r="AO535" s="109"/>
      <c r="AP535" s="1"/>
      <c r="AQ535" s="1"/>
      <c r="AR535" s="7"/>
      <c r="AS535" s="7"/>
      <c r="AT535" s="109"/>
      <c r="AU535" s="109"/>
      <c r="AV535" s="1"/>
      <c r="AW535" s="1"/>
      <c r="AX535" s="7"/>
      <c r="AY535" s="7"/>
      <c r="AZ535" s="109"/>
      <c r="BA535" s="109"/>
      <c r="BB535" s="1"/>
      <c r="BC535" s="1"/>
      <c r="BD535" s="7"/>
      <c r="BE535" s="7"/>
      <c r="BF535" s="109"/>
      <c r="BG535" s="109"/>
    </row>
    <row r="536" spans="1:59" ht="14.25" customHeight="1">
      <c r="A536" s="1"/>
      <c r="B536" s="7"/>
      <c r="C536" s="7"/>
      <c r="D536" s="109"/>
      <c r="E536" s="109"/>
      <c r="F536" s="1"/>
      <c r="G536" s="1"/>
      <c r="H536" s="7"/>
      <c r="I536" s="7"/>
      <c r="J536" s="109"/>
      <c r="K536" s="109"/>
      <c r="L536" s="1"/>
      <c r="M536" s="1"/>
      <c r="N536" s="7"/>
      <c r="O536" s="7"/>
      <c r="P536" s="109"/>
      <c r="Q536" s="109"/>
      <c r="R536" s="1"/>
      <c r="S536" s="1"/>
      <c r="T536" s="7"/>
      <c r="U536" s="7"/>
      <c r="V536" s="109"/>
      <c r="W536" s="109"/>
      <c r="X536" s="1"/>
      <c r="Y536" s="1"/>
      <c r="Z536" s="7"/>
      <c r="AA536" s="7"/>
      <c r="AB536" s="109"/>
      <c r="AC536" s="109"/>
      <c r="AD536" s="1"/>
      <c r="AE536" s="1"/>
      <c r="AF536" s="7"/>
      <c r="AG536" s="7"/>
      <c r="AH536" s="109"/>
      <c r="AI536" s="109"/>
      <c r="AJ536" s="1"/>
      <c r="AK536" s="1"/>
      <c r="AL536" s="7"/>
      <c r="AM536" s="7"/>
      <c r="AN536" s="109"/>
      <c r="AO536" s="109"/>
      <c r="AP536" s="1"/>
      <c r="AQ536" s="1"/>
      <c r="AR536" s="7"/>
      <c r="AS536" s="7"/>
      <c r="AT536" s="109"/>
      <c r="AU536" s="109"/>
      <c r="AV536" s="1"/>
      <c r="AW536" s="1"/>
      <c r="AX536" s="7"/>
      <c r="AY536" s="7"/>
      <c r="AZ536" s="109"/>
      <c r="BA536" s="109"/>
      <c r="BB536" s="1"/>
      <c r="BC536" s="1"/>
      <c r="BD536" s="7"/>
      <c r="BE536" s="7"/>
      <c r="BF536" s="109"/>
      <c r="BG536" s="109"/>
    </row>
    <row r="537" spans="1:59" ht="14.25" customHeight="1">
      <c r="A537" s="1"/>
      <c r="B537" s="7"/>
      <c r="C537" s="7"/>
      <c r="D537" s="109"/>
      <c r="E537" s="109"/>
      <c r="F537" s="1"/>
      <c r="G537" s="1"/>
      <c r="H537" s="7"/>
      <c r="I537" s="7"/>
      <c r="J537" s="109"/>
      <c r="K537" s="109"/>
      <c r="L537" s="1"/>
      <c r="M537" s="1"/>
      <c r="N537" s="7"/>
      <c r="O537" s="7"/>
      <c r="P537" s="109"/>
      <c r="Q537" s="109"/>
      <c r="R537" s="1"/>
      <c r="S537" s="1"/>
      <c r="T537" s="7"/>
      <c r="U537" s="7"/>
      <c r="V537" s="109"/>
      <c r="W537" s="109"/>
      <c r="X537" s="1"/>
      <c r="Y537" s="1"/>
      <c r="Z537" s="7"/>
      <c r="AA537" s="7"/>
      <c r="AB537" s="109"/>
      <c r="AC537" s="109"/>
      <c r="AD537" s="1"/>
      <c r="AE537" s="1"/>
      <c r="AF537" s="7"/>
      <c r="AG537" s="7"/>
      <c r="AH537" s="109"/>
      <c r="AI537" s="109"/>
      <c r="AJ537" s="1"/>
      <c r="AK537" s="1"/>
      <c r="AL537" s="7"/>
      <c r="AM537" s="7"/>
      <c r="AN537" s="109"/>
      <c r="AO537" s="109"/>
      <c r="AP537" s="1"/>
      <c r="AQ537" s="1"/>
      <c r="AR537" s="7"/>
      <c r="AS537" s="7"/>
      <c r="AT537" s="109"/>
      <c r="AU537" s="109"/>
      <c r="AV537" s="1"/>
      <c r="AW537" s="1"/>
      <c r="AX537" s="7"/>
      <c r="AY537" s="7"/>
      <c r="AZ537" s="109"/>
      <c r="BA537" s="109"/>
      <c r="BB537" s="1"/>
      <c r="BC537" s="1"/>
      <c r="BD537" s="7"/>
      <c r="BE537" s="7"/>
      <c r="BF537" s="109"/>
      <c r="BG537" s="109"/>
    </row>
    <row r="538" spans="1:59" ht="14.25" customHeight="1">
      <c r="A538" s="1"/>
      <c r="B538" s="7"/>
      <c r="C538" s="7"/>
      <c r="D538" s="109"/>
      <c r="E538" s="109"/>
      <c r="F538" s="1"/>
      <c r="G538" s="1"/>
      <c r="H538" s="7"/>
      <c r="I538" s="7"/>
      <c r="J538" s="109"/>
      <c r="K538" s="109"/>
      <c r="L538" s="1"/>
      <c r="M538" s="1"/>
      <c r="N538" s="7"/>
      <c r="O538" s="7"/>
      <c r="P538" s="109"/>
      <c r="Q538" s="109"/>
      <c r="R538" s="1"/>
      <c r="S538" s="1"/>
      <c r="T538" s="7"/>
      <c r="U538" s="7"/>
      <c r="V538" s="109"/>
      <c r="W538" s="109"/>
      <c r="X538" s="1"/>
      <c r="Y538" s="1"/>
      <c r="Z538" s="7"/>
      <c r="AA538" s="7"/>
      <c r="AB538" s="109"/>
      <c r="AC538" s="109"/>
      <c r="AD538" s="1"/>
      <c r="AE538" s="1"/>
      <c r="AF538" s="7"/>
      <c r="AG538" s="7"/>
      <c r="AH538" s="109"/>
      <c r="AI538" s="109"/>
      <c r="AJ538" s="1"/>
      <c r="AK538" s="1"/>
      <c r="AL538" s="7"/>
      <c r="AM538" s="7"/>
      <c r="AN538" s="109"/>
      <c r="AO538" s="109"/>
      <c r="AP538" s="1"/>
      <c r="AQ538" s="1"/>
      <c r="AR538" s="7"/>
      <c r="AS538" s="7"/>
      <c r="AT538" s="109"/>
      <c r="AU538" s="109"/>
      <c r="AV538" s="1"/>
      <c r="AW538" s="1"/>
      <c r="AX538" s="7"/>
      <c r="AY538" s="7"/>
      <c r="AZ538" s="109"/>
      <c r="BA538" s="109"/>
      <c r="BB538" s="1"/>
      <c r="BC538" s="1"/>
      <c r="BD538" s="7"/>
      <c r="BE538" s="7"/>
      <c r="BF538" s="109"/>
      <c r="BG538" s="109"/>
    </row>
    <row r="539" spans="1:59" ht="14.25" customHeight="1">
      <c r="A539" s="1"/>
      <c r="B539" s="7"/>
      <c r="C539" s="7"/>
      <c r="D539" s="109"/>
      <c r="E539" s="109"/>
      <c r="F539" s="1"/>
      <c r="G539" s="1"/>
      <c r="H539" s="7"/>
      <c r="I539" s="7"/>
      <c r="J539" s="109"/>
      <c r="K539" s="109"/>
      <c r="L539" s="1"/>
      <c r="M539" s="1"/>
      <c r="N539" s="7"/>
      <c r="O539" s="7"/>
      <c r="P539" s="109"/>
      <c r="Q539" s="109"/>
      <c r="R539" s="1"/>
      <c r="S539" s="1"/>
      <c r="T539" s="7"/>
      <c r="U539" s="7"/>
      <c r="V539" s="109"/>
      <c r="W539" s="109"/>
      <c r="X539" s="1"/>
      <c r="Y539" s="1"/>
      <c r="Z539" s="7"/>
      <c r="AA539" s="7"/>
      <c r="AB539" s="109"/>
      <c r="AC539" s="109"/>
      <c r="AD539" s="1"/>
      <c r="AE539" s="1"/>
      <c r="AF539" s="7"/>
      <c r="AG539" s="7"/>
      <c r="AH539" s="109"/>
      <c r="AI539" s="109"/>
      <c r="AJ539" s="1"/>
      <c r="AK539" s="1"/>
      <c r="AL539" s="7"/>
      <c r="AM539" s="7"/>
      <c r="AN539" s="109"/>
      <c r="AO539" s="109"/>
      <c r="AP539" s="1"/>
      <c r="AQ539" s="1"/>
      <c r="AR539" s="7"/>
      <c r="AS539" s="7"/>
      <c r="AT539" s="109"/>
      <c r="AU539" s="109"/>
      <c r="AV539" s="1"/>
      <c r="AW539" s="1"/>
      <c r="AX539" s="7"/>
      <c r="AY539" s="7"/>
      <c r="AZ539" s="109"/>
      <c r="BA539" s="109"/>
      <c r="BB539" s="1"/>
      <c r="BC539" s="1"/>
      <c r="BD539" s="7"/>
      <c r="BE539" s="7"/>
      <c r="BF539" s="109"/>
      <c r="BG539" s="109"/>
    </row>
    <row r="540" spans="1:59" ht="14.25" customHeight="1">
      <c r="A540" s="1"/>
      <c r="B540" s="7"/>
      <c r="C540" s="7"/>
      <c r="D540" s="109"/>
      <c r="E540" s="109"/>
      <c r="F540" s="1"/>
      <c r="G540" s="1"/>
      <c r="H540" s="7"/>
      <c r="I540" s="7"/>
      <c r="J540" s="109"/>
      <c r="K540" s="109"/>
      <c r="L540" s="1"/>
      <c r="M540" s="1"/>
      <c r="N540" s="7"/>
      <c r="O540" s="7"/>
      <c r="P540" s="109"/>
      <c r="Q540" s="109"/>
      <c r="R540" s="1"/>
      <c r="S540" s="1"/>
      <c r="T540" s="7"/>
      <c r="U540" s="7"/>
      <c r="V540" s="109"/>
      <c r="W540" s="109"/>
      <c r="X540" s="1"/>
      <c r="Y540" s="1"/>
      <c r="Z540" s="7"/>
      <c r="AA540" s="7"/>
      <c r="AB540" s="109"/>
      <c r="AC540" s="109"/>
      <c r="AD540" s="1"/>
      <c r="AE540" s="1"/>
      <c r="AF540" s="7"/>
      <c r="AG540" s="7"/>
      <c r="AH540" s="109"/>
      <c r="AI540" s="109"/>
      <c r="AJ540" s="1"/>
      <c r="AK540" s="1"/>
      <c r="AL540" s="7"/>
      <c r="AM540" s="7"/>
      <c r="AN540" s="109"/>
      <c r="AO540" s="109"/>
      <c r="AP540" s="1"/>
      <c r="AQ540" s="1"/>
      <c r="AR540" s="7"/>
      <c r="AS540" s="7"/>
      <c r="AT540" s="109"/>
      <c r="AU540" s="109"/>
      <c r="AV540" s="1"/>
      <c r="AW540" s="1"/>
      <c r="AX540" s="7"/>
      <c r="AY540" s="7"/>
      <c r="AZ540" s="109"/>
      <c r="BA540" s="109"/>
      <c r="BB540" s="1"/>
      <c r="BC540" s="1"/>
      <c r="BD540" s="7"/>
      <c r="BE540" s="7"/>
      <c r="BF540" s="109"/>
      <c r="BG540" s="109"/>
    </row>
    <row r="541" spans="1:59" ht="14.25" customHeight="1">
      <c r="A541" s="1"/>
      <c r="B541" s="7"/>
      <c r="C541" s="7"/>
      <c r="D541" s="109"/>
      <c r="E541" s="109"/>
      <c r="F541" s="1"/>
      <c r="G541" s="1"/>
      <c r="H541" s="7"/>
      <c r="I541" s="7"/>
      <c r="J541" s="109"/>
      <c r="K541" s="109"/>
      <c r="L541" s="1"/>
      <c r="M541" s="1"/>
      <c r="N541" s="7"/>
      <c r="O541" s="7"/>
      <c r="P541" s="109"/>
      <c r="Q541" s="109"/>
      <c r="R541" s="1"/>
      <c r="S541" s="1"/>
      <c r="T541" s="7"/>
      <c r="U541" s="7"/>
      <c r="V541" s="109"/>
      <c r="W541" s="109"/>
      <c r="X541" s="1"/>
      <c r="Y541" s="1"/>
      <c r="Z541" s="7"/>
      <c r="AA541" s="7"/>
      <c r="AB541" s="109"/>
      <c r="AC541" s="109"/>
      <c r="AD541" s="1"/>
      <c r="AE541" s="1"/>
      <c r="AF541" s="7"/>
      <c r="AG541" s="7"/>
      <c r="AH541" s="109"/>
      <c r="AI541" s="109"/>
      <c r="AJ541" s="1"/>
      <c r="AK541" s="1"/>
      <c r="AL541" s="7"/>
      <c r="AM541" s="7"/>
      <c r="AN541" s="109"/>
      <c r="AO541" s="109"/>
      <c r="AP541" s="1"/>
      <c r="AQ541" s="1"/>
      <c r="AR541" s="7"/>
      <c r="AS541" s="7"/>
      <c r="AT541" s="109"/>
      <c r="AU541" s="109"/>
      <c r="AV541" s="1"/>
      <c r="AW541" s="1"/>
      <c r="AX541" s="7"/>
      <c r="AY541" s="7"/>
      <c r="AZ541" s="109"/>
      <c r="BA541" s="109"/>
      <c r="BB541" s="1"/>
      <c r="BC541" s="1"/>
      <c r="BD541" s="7"/>
      <c r="BE541" s="7"/>
      <c r="BF541" s="109"/>
      <c r="BG541" s="109"/>
    </row>
    <row r="542" spans="1:59" ht="14.25" customHeight="1">
      <c r="A542" s="1"/>
      <c r="B542" s="7"/>
      <c r="C542" s="7"/>
      <c r="D542" s="109"/>
      <c r="E542" s="109"/>
      <c r="F542" s="1"/>
      <c r="G542" s="1"/>
      <c r="H542" s="7"/>
      <c r="I542" s="7"/>
      <c r="J542" s="109"/>
      <c r="K542" s="109"/>
      <c r="L542" s="1"/>
      <c r="M542" s="1"/>
      <c r="N542" s="7"/>
      <c r="O542" s="7"/>
      <c r="P542" s="109"/>
      <c r="Q542" s="109"/>
      <c r="R542" s="1"/>
      <c r="S542" s="1"/>
      <c r="T542" s="7"/>
      <c r="U542" s="7"/>
      <c r="V542" s="109"/>
      <c r="W542" s="109"/>
      <c r="X542" s="1"/>
      <c r="Y542" s="1"/>
      <c r="Z542" s="7"/>
      <c r="AA542" s="7"/>
      <c r="AB542" s="109"/>
      <c r="AC542" s="109"/>
      <c r="AD542" s="1"/>
      <c r="AE542" s="1"/>
      <c r="AF542" s="7"/>
      <c r="AG542" s="7"/>
      <c r="AH542" s="109"/>
      <c r="AI542" s="109"/>
      <c r="AJ542" s="1"/>
      <c r="AK542" s="1"/>
      <c r="AL542" s="7"/>
      <c r="AM542" s="7"/>
      <c r="AN542" s="109"/>
      <c r="AO542" s="109"/>
      <c r="AP542" s="1"/>
      <c r="AQ542" s="1"/>
      <c r="AR542" s="7"/>
      <c r="AS542" s="7"/>
      <c r="AT542" s="109"/>
      <c r="AU542" s="109"/>
      <c r="AV542" s="1"/>
      <c r="AW542" s="1"/>
      <c r="AX542" s="7"/>
      <c r="AY542" s="7"/>
      <c r="AZ542" s="109"/>
      <c r="BA542" s="109"/>
      <c r="BB542" s="1"/>
      <c r="BC542" s="1"/>
      <c r="BD542" s="7"/>
      <c r="BE542" s="7"/>
      <c r="BF542" s="109"/>
      <c r="BG542" s="109"/>
    </row>
    <row r="543" spans="1:59" ht="14.25" customHeight="1">
      <c r="A543" s="1"/>
      <c r="B543" s="7"/>
      <c r="C543" s="7"/>
      <c r="D543" s="109"/>
      <c r="E543" s="109"/>
      <c r="F543" s="1"/>
      <c r="G543" s="1"/>
      <c r="H543" s="7"/>
      <c r="I543" s="7"/>
      <c r="J543" s="109"/>
      <c r="K543" s="109"/>
      <c r="L543" s="1"/>
      <c r="M543" s="1"/>
      <c r="N543" s="7"/>
      <c r="O543" s="7"/>
      <c r="P543" s="109"/>
      <c r="Q543" s="109"/>
      <c r="R543" s="1"/>
      <c r="S543" s="1"/>
      <c r="T543" s="7"/>
      <c r="U543" s="7"/>
      <c r="V543" s="109"/>
      <c r="W543" s="109"/>
      <c r="X543" s="1"/>
      <c r="Y543" s="1"/>
      <c r="Z543" s="7"/>
      <c r="AA543" s="7"/>
      <c r="AB543" s="109"/>
      <c r="AC543" s="109"/>
      <c r="AD543" s="1"/>
      <c r="AE543" s="1"/>
      <c r="AF543" s="7"/>
      <c r="AG543" s="7"/>
      <c r="AH543" s="109"/>
      <c r="AI543" s="109"/>
      <c r="AJ543" s="1"/>
      <c r="AK543" s="1"/>
      <c r="AL543" s="7"/>
      <c r="AM543" s="7"/>
      <c r="AN543" s="109"/>
      <c r="AO543" s="109"/>
      <c r="AP543" s="1"/>
      <c r="AQ543" s="1"/>
      <c r="AR543" s="7"/>
      <c r="AS543" s="7"/>
      <c r="AT543" s="109"/>
      <c r="AU543" s="109"/>
      <c r="AV543" s="1"/>
      <c r="AW543" s="1"/>
      <c r="AX543" s="7"/>
      <c r="AY543" s="7"/>
      <c r="AZ543" s="109"/>
      <c r="BA543" s="109"/>
      <c r="BB543" s="1"/>
      <c r="BC543" s="1"/>
      <c r="BD543" s="7"/>
      <c r="BE543" s="7"/>
      <c r="BF543" s="109"/>
      <c r="BG543" s="109"/>
    </row>
    <row r="544" spans="1:59" ht="14.25" customHeight="1">
      <c r="A544" s="1"/>
      <c r="B544" s="7"/>
      <c r="C544" s="7"/>
      <c r="D544" s="109"/>
      <c r="E544" s="109"/>
      <c r="F544" s="1"/>
      <c r="G544" s="1"/>
      <c r="H544" s="7"/>
      <c r="I544" s="7"/>
      <c r="J544" s="109"/>
      <c r="K544" s="109"/>
      <c r="L544" s="1"/>
      <c r="M544" s="1"/>
      <c r="N544" s="7"/>
      <c r="O544" s="7"/>
      <c r="P544" s="109"/>
      <c r="Q544" s="109"/>
      <c r="R544" s="1"/>
      <c r="S544" s="1"/>
      <c r="T544" s="7"/>
      <c r="U544" s="7"/>
      <c r="V544" s="109"/>
      <c r="W544" s="109"/>
      <c r="X544" s="1"/>
      <c r="Y544" s="1"/>
      <c r="Z544" s="7"/>
      <c r="AA544" s="7"/>
      <c r="AB544" s="109"/>
      <c r="AC544" s="109"/>
      <c r="AD544" s="1"/>
      <c r="AE544" s="1"/>
      <c r="AF544" s="7"/>
      <c r="AG544" s="7"/>
      <c r="AH544" s="109"/>
      <c r="AI544" s="109"/>
      <c r="AJ544" s="1"/>
      <c r="AK544" s="1"/>
      <c r="AL544" s="7"/>
      <c r="AM544" s="7"/>
      <c r="AN544" s="109"/>
      <c r="AO544" s="109"/>
      <c r="AP544" s="1"/>
      <c r="AQ544" s="1"/>
      <c r="AR544" s="7"/>
      <c r="AS544" s="7"/>
      <c r="AT544" s="109"/>
      <c r="AU544" s="109"/>
      <c r="AV544" s="1"/>
      <c r="AW544" s="1"/>
      <c r="AX544" s="7"/>
      <c r="AY544" s="7"/>
      <c r="AZ544" s="109"/>
      <c r="BA544" s="109"/>
      <c r="BB544" s="1"/>
      <c r="BC544" s="1"/>
      <c r="BD544" s="7"/>
      <c r="BE544" s="7"/>
      <c r="BF544" s="109"/>
      <c r="BG544" s="109"/>
    </row>
    <row r="545" spans="1:59" ht="14.25" customHeight="1">
      <c r="A545" s="1"/>
      <c r="B545" s="7"/>
      <c r="C545" s="7"/>
      <c r="D545" s="109"/>
      <c r="E545" s="109"/>
      <c r="F545" s="1"/>
      <c r="G545" s="1"/>
      <c r="H545" s="7"/>
      <c r="I545" s="7"/>
      <c r="J545" s="109"/>
      <c r="K545" s="109"/>
      <c r="L545" s="1"/>
      <c r="M545" s="1"/>
      <c r="N545" s="7"/>
      <c r="O545" s="7"/>
      <c r="P545" s="109"/>
      <c r="Q545" s="109"/>
      <c r="R545" s="1"/>
      <c r="S545" s="1"/>
      <c r="T545" s="7"/>
      <c r="U545" s="7"/>
      <c r="V545" s="109"/>
      <c r="W545" s="109"/>
      <c r="X545" s="1"/>
      <c r="Y545" s="1"/>
      <c r="Z545" s="7"/>
      <c r="AA545" s="7"/>
      <c r="AB545" s="109"/>
      <c r="AC545" s="109"/>
      <c r="AD545" s="1"/>
      <c r="AE545" s="1"/>
      <c r="AF545" s="7"/>
      <c r="AG545" s="7"/>
      <c r="AH545" s="109"/>
      <c r="AI545" s="109"/>
      <c r="AJ545" s="1"/>
      <c r="AK545" s="1"/>
      <c r="AL545" s="7"/>
      <c r="AM545" s="7"/>
      <c r="AN545" s="109"/>
      <c r="AO545" s="109"/>
      <c r="AP545" s="1"/>
      <c r="AQ545" s="1"/>
      <c r="AR545" s="7"/>
      <c r="AS545" s="7"/>
      <c r="AT545" s="109"/>
      <c r="AU545" s="109"/>
      <c r="AV545" s="1"/>
      <c r="AW545" s="1"/>
      <c r="AX545" s="7"/>
      <c r="AY545" s="7"/>
      <c r="AZ545" s="109"/>
      <c r="BA545" s="109"/>
      <c r="BB545" s="1"/>
      <c r="BC545" s="1"/>
      <c r="BD545" s="7"/>
      <c r="BE545" s="7"/>
      <c r="BF545" s="109"/>
      <c r="BG545" s="109"/>
    </row>
    <row r="546" spans="1:59" ht="14.25" customHeight="1">
      <c r="A546" s="1"/>
      <c r="B546" s="7"/>
      <c r="C546" s="7"/>
      <c r="D546" s="109"/>
      <c r="E546" s="109"/>
      <c r="F546" s="1"/>
      <c r="G546" s="1"/>
      <c r="H546" s="7"/>
      <c r="I546" s="7"/>
      <c r="J546" s="109"/>
      <c r="K546" s="109"/>
      <c r="L546" s="1"/>
      <c r="M546" s="1"/>
      <c r="N546" s="7"/>
      <c r="O546" s="7"/>
      <c r="P546" s="109"/>
      <c r="Q546" s="109"/>
      <c r="R546" s="1"/>
      <c r="S546" s="1"/>
      <c r="T546" s="7"/>
      <c r="U546" s="7"/>
      <c r="V546" s="109"/>
      <c r="W546" s="109"/>
      <c r="X546" s="1"/>
      <c r="Y546" s="1"/>
      <c r="Z546" s="7"/>
      <c r="AA546" s="7"/>
      <c r="AB546" s="109"/>
      <c r="AC546" s="109"/>
      <c r="AD546" s="1"/>
      <c r="AE546" s="1"/>
      <c r="AF546" s="7"/>
      <c r="AG546" s="7"/>
      <c r="AH546" s="109"/>
      <c r="AI546" s="109"/>
      <c r="AJ546" s="1"/>
      <c r="AK546" s="1"/>
      <c r="AL546" s="7"/>
      <c r="AM546" s="7"/>
      <c r="AN546" s="109"/>
      <c r="AO546" s="109"/>
      <c r="AP546" s="1"/>
      <c r="AQ546" s="1"/>
      <c r="AR546" s="7"/>
      <c r="AS546" s="7"/>
      <c r="AT546" s="109"/>
      <c r="AU546" s="109"/>
      <c r="AV546" s="1"/>
      <c r="AW546" s="1"/>
      <c r="AX546" s="7"/>
      <c r="AY546" s="7"/>
      <c r="AZ546" s="109"/>
      <c r="BA546" s="109"/>
      <c r="BB546" s="1"/>
      <c r="BC546" s="1"/>
      <c r="BD546" s="7"/>
      <c r="BE546" s="7"/>
      <c r="BF546" s="109"/>
      <c r="BG546" s="109"/>
    </row>
    <row r="547" spans="1:59" ht="14.25" customHeight="1">
      <c r="A547" s="1"/>
      <c r="B547" s="7"/>
      <c r="C547" s="7"/>
      <c r="D547" s="109"/>
      <c r="E547" s="109"/>
      <c r="F547" s="1"/>
      <c r="G547" s="1"/>
      <c r="H547" s="7"/>
      <c r="I547" s="7"/>
      <c r="J547" s="109"/>
      <c r="K547" s="109"/>
      <c r="L547" s="1"/>
      <c r="M547" s="1"/>
      <c r="N547" s="7"/>
      <c r="O547" s="7"/>
      <c r="P547" s="109"/>
      <c r="Q547" s="109"/>
      <c r="R547" s="1"/>
      <c r="S547" s="1"/>
      <c r="T547" s="7"/>
      <c r="U547" s="7"/>
      <c r="V547" s="109"/>
      <c r="W547" s="109"/>
      <c r="X547" s="1"/>
      <c r="Y547" s="1"/>
      <c r="Z547" s="7"/>
      <c r="AA547" s="7"/>
      <c r="AB547" s="109"/>
      <c r="AC547" s="109"/>
      <c r="AD547" s="1"/>
      <c r="AE547" s="1"/>
      <c r="AF547" s="7"/>
      <c r="AG547" s="7"/>
      <c r="AH547" s="109"/>
      <c r="AI547" s="109"/>
      <c r="AJ547" s="1"/>
      <c r="AK547" s="1"/>
      <c r="AL547" s="7"/>
      <c r="AM547" s="7"/>
      <c r="AN547" s="109"/>
      <c r="AO547" s="109"/>
      <c r="AP547" s="1"/>
      <c r="AQ547" s="1"/>
      <c r="AR547" s="7"/>
      <c r="AS547" s="7"/>
      <c r="AT547" s="109"/>
      <c r="AU547" s="109"/>
      <c r="AV547" s="1"/>
      <c r="AW547" s="1"/>
      <c r="AX547" s="7"/>
      <c r="AY547" s="7"/>
      <c r="AZ547" s="109"/>
      <c r="BA547" s="109"/>
      <c r="BB547" s="1"/>
      <c r="BC547" s="1"/>
      <c r="BD547" s="7"/>
      <c r="BE547" s="7"/>
      <c r="BF547" s="109"/>
      <c r="BG547" s="109"/>
    </row>
    <row r="548" spans="1:59" ht="14.25" customHeight="1">
      <c r="A548" s="1"/>
      <c r="B548" s="7"/>
      <c r="C548" s="7"/>
      <c r="D548" s="109"/>
      <c r="E548" s="109"/>
      <c r="F548" s="1"/>
      <c r="G548" s="1"/>
      <c r="H548" s="7"/>
      <c r="I548" s="7"/>
      <c r="J548" s="109"/>
      <c r="K548" s="109"/>
      <c r="L548" s="1"/>
      <c r="M548" s="1"/>
      <c r="N548" s="7"/>
      <c r="O548" s="7"/>
      <c r="P548" s="109"/>
      <c r="Q548" s="109"/>
      <c r="R548" s="1"/>
      <c r="S548" s="1"/>
      <c r="T548" s="7"/>
      <c r="U548" s="7"/>
      <c r="V548" s="109"/>
      <c r="W548" s="109"/>
      <c r="X548" s="1"/>
      <c r="Y548" s="1"/>
      <c r="Z548" s="7"/>
      <c r="AA548" s="7"/>
      <c r="AB548" s="109"/>
      <c r="AC548" s="109"/>
      <c r="AD548" s="1"/>
      <c r="AE548" s="1"/>
      <c r="AF548" s="7"/>
      <c r="AG548" s="7"/>
      <c r="AH548" s="109"/>
      <c r="AI548" s="109"/>
      <c r="AJ548" s="1"/>
      <c r="AK548" s="1"/>
      <c r="AL548" s="7"/>
      <c r="AM548" s="7"/>
      <c r="AN548" s="109"/>
      <c r="AO548" s="109"/>
      <c r="AP548" s="1"/>
      <c r="AQ548" s="1"/>
      <c r="AR548" s="7"/>
      <c r="AS548" s="7"/>
      <c r="AT548" s="109"/>
      <c r="AU548" s="109"/>
      <c r="AV548" s="1"/>
      <c r="AW548" s="1"/>
      <c r="AX548" s="7"/>
      <c r="AY548" s="7"/>
      <c r="AZ548" s="109"/>
      <c r="BA548" s="109"/>
      <c r="BB548" s="1"/>
      <c r="BC548" s="1"/>
      <c r="BD548" s="7"/>
      <c r="BE548" s="7"/>
      <c r="BF548" s="109"/>
      <c r="BG548" s="109"/>
    </row>
    <row r="549" spans="1:59" ht="14.25" customHeight="1">
      <c r="A549" s="1"/>
      <c r="B549" s="7"/>
      <c r="C549" s="7"/>
      <c r="D549" s="109"/>
      <c r="E549" s="109"/>
      <c r="F549" s="1"/>
      <c r="G549" s="1"/>
      <c r="H549" s="7"/>
      <c r="I549" s="7"/>
      <c r="J549" s="109"/>
      <c r="K549" s="109"/>
      <c r="L549" s="1"/>
      <c r="M549" s="1"/>
      <c r="N549" s="7"/>
      <c r="O549" s="7"/>
      <c r="P549" s="109"/>
      <c r="Q549" s="109"/>
      <c r="R549" s="1"/>
      <c r="S549" s="1"/>
      <c r="T549" s="7"/>
      <c r="U549" s="7"/>
      <c r="V549" s="109"/>
      <c r="W549" s="109"/>
      <c r="X549" s="1"/>
      <c r="Y549" s="1"/>
      <c r="Z549" s="7"/>
      <c r="AA549" s="7"/>
      <c r="AB549" s="109"/>
      <c r="AC549" s="109"/>
      <c r="AD549" s="1"/>
      <c r="AE549" s="1"/>
      <c r="AF549" s="7"/>
      <c r="AG549" s="7"/>
      <c r="AH549" s="109"/>
      <c r="AI549" s="109"/>
      <c r="AJ549" s="1"/>
      <c r="AK549" s="1"/>
      <c r="AL549" s="7"/>
      <c r="AM549" s="7"/>
      <c r="AN549" s="109"/>
      <c r="AO549" s="109"/>
      <c r="AP549" s="1"/>
      <c r="AQ549" s="1"/>
      <c r="AR549" s="7"/>
      <c r="AS549" s="7"/>
      <c r="AT549" s="109"/>
      <c r="AU549" s="109"/>
      <c r="AV549" s="1"/>
      <c r="AW549" s="1"/>
      <c r="AX549" s="7"/>
      <c r="AY549" s="7"/>
      <c r="AZ549" s="109"/>
      <c r="BA549" s="109"/>
      <c r="BB549" s="1"/>
      <c r="BC549" s="1"/>
      <c r="BD549" s="7"/>
      <c r="BE549" s="7"/>
      <c r="BF549" s="109"/>
      <c r="BG549" s="109"/>
    </row>
    <row r="550" spans="1:59" ht="14.25" customHeight="1">
      <c r="A550" s="1"/>
      <c r="B550" s="7"/>
      <c r="C550" s="7"/>
      <c r="D550" s="109"/>
      <c r="E550" s="109"/>
      <c r="F550" s="1"/>
      <c r="G550" s="1"/>
      <c r="H550" s="7"/>
      <c r="I550" s="7"/>
      <c r="J550" s="109"/>
      <c r="K550" s="109"/>
      <c r="L550" s="1"/>
      <c r="M550" s="1"/>
      <c r="N550" s="7"/>
      <c r="O550" s="7"/>
      <c r="P550" s="109"/>
      <c r="Q550" s="109"/>
      <c r="R550" s="1"/>
      <c r="S550" s="1"/>
      <c r="T550" s="7"/>
      <c r="U550" s="7"/>
      <c r="V550" s="109"/>
      <c r="W550" s="109"/>
      <c r="X550" s="1"/>
      <c r="Y550" s="1"/>
      <c r="Z550" s="7"/>
      <c r="AA550" s="7"/>
      <c r="AB550" s="109"/>
      <c r="AC550" s="109"/>
      <c r="AD550" s="1"/>
      <c r="AE550" s="1"/>
      <c r="AF550" s="7"/>
      <c r="AG550" s="7"/>
      <c r="AH550" s="109"/>
      <c r="AI550" s="109"/>
      <c r="AJ550" s="1"/>
      <c r="AK550" s="1"/>
      <c r="AL550" s="7"/>
      <c r="AM550" s="7"/>
      <c r="AN550" s="109"/>
      <c r="AO550" s="109"/>
      <c r="AP550" s="1"/>
      <c r="AQ550" s="1"/>
      <c r="AR550" s="7"/>
      <c r="AS550" s="7"/>
      <c r="AT550" s="109"/>
      <c r="AU550" s="109"/>
      <c r="AV550" s="1"/>
      <c r="AW550" s="1"/>
      <c r="AX550" s="7"/>
      <c r="AY550" s="7"/>
      <c r="AZ550" s="109"/>
      <c r="BA550" s="109"/>
      <c r="BB550" s="1"/>
      <c r="BC550" s="1"/>
      <c r="BD550" s="7"/>
      <c r="BE550" s="7"/>
      <c r="BF550" s="109"/>
      <c r="BG550" s="109"/>
    </row>
    <row r="551" spans="1:59" ht="14.25" customHeight="1">
      <c r="A551" s="1"/>
      <c r="B551" s="7"/>
      <c r="C551" s="7"/>
      <c r="D551" s="109"/>
      <c r="E551" s="109"/>
      <c r="F551" s="1"/>
      <c r="G551" s="1"/>
      <c r="H551" s="7"/>
      <c r="I551" s="7"/>
      <c r="J551" s="109"/>
      <c r="K551" s="109"/>
      <c r="L551" s="1"/>
      <c r="M551" s="1"/>
      <c r="N551" s="7"/>
      <c r="O551" s="7"/>
      <c r="P551" s="109"/>
      <c r="Q551" s="109"/>
      <c r="R551" s="1"/>
      <c r="S551" s="1"/>
      <c r="T551" s="7"/>
      <c r="U551" s="7"/>
      <c r="V551" s="109"/>
      <c r="W551" s="109"/>
      <c r="X551" s="1"/>
      <c r="Y551" s="1"/>
      <c r="Z551" s="7"/>
      <c r="AA551" s="7"/>
      <c r="AB551" s="109"/>
      <c r="AC551" s="109"/>
      <c r="AD551" s="1"/>
      <c r="AE551" s="1"/>
      <c r="AF551" s="7"/>
      <c r="AG551" s="7"/>
      <c r="AH551" s="109"/>
      <c r="AI551" s="109"/>
      <c r="AJ551" s="1"/>
      <c r="AK551" s="1"/>
      <c r="AL551" s="7"/>
      <c r="AM551" s="7"/>
      <c r="AN551" s="109"/>
      <c r="AO551" s="109"/>
      <c r="AP551" s="1"/>
      <c r="AQ551" s="1"/>
      <c r="AR551" s="7"/>
      <c r="AS551" s="7"/>
      <c r="AT551" s="109"/>
      <c r="AU551" s="109"/>
      <c r="AV551" s="1"/>
      <c r="AW551" s="1"/>
      <c r="AX551" s="7"/>
      <c r="AY551" s="7"/>
      <c r="AZ551" s="109"/>
      <c r="BA551" s="109"/>
      <c r="BB551" s="1"/>
      <c r="BC551" s="1"/>
      <c r="BD551" s="7"/>
      <c r="BE551" s="7"/>
      <c r="BF551" s="109"/>
      <c r="BG551" s="109"/>
    </row>
    <row r="552" spans="1:59" ht="14.25" customHeight="1">
      <c r="A552" s="1"/>
      <c r="B552" s="7"/>
      <c r="C552" s="7"/>
      <c r="D552" s="109"/>
      <c r="E552" s="109"/>
      <c r="F552" s="1"/>
      <c r="G552" s="1"/>
      <c r="H552" s="7"/>
      <c r="I552" s="7"/>
      <c r="J552" s="109"/>
      <c r="K552" s="109"/>
      <c r="L552" s="1"/>
      <c r="M552" s="1"/>
      <c r="N552" s="7"/>
      <c r="O552" s="7"/>
      <c r="P552" s="109"/>
      <c r="Q552" s="109"/>
      <c r="R552" s="1"/>
      <c r="S552" s="1"/>
      <c r="T552" s="7"/>
      <c r="U552" s="7"/>
      <c r="V552" s="109"/>
      <c r="W552" s="109"/>
      <c r="X552" s="1"/>
      <c r="Y552" s="1"/>
      <c r="Z552" s="7"/>
      <c r="AA552" s="7"/>
      <c r="AB552" s="109"/>
      <c r="AC552" s="109"/>
      <c r="AD552" s="1"/>
      <c r="AE552" s="1"/>
      <c r="AF552" s="7"/>
      <c r="AG552" s="7"/>
      <c r="AH552" s="109"/>
      <c r="AI552" s="109"/>
      <c r="AJ552" s="1"/>
      <c r="AK552" s="1"/>
      <c r="AL552" s="7"/>
      <c r="AM552" s="7"/>
      <c r="AN552" s="109"/>
      <c r="AO552" s="109"/>
      <c r="AP552" s="1"/>
      <c r="AQ552" s="1"/>
      <c r="AR552" s="7"/>
      <c r="AS552" s="7"/>
      <c r="AT552" s="109"/>
      <c r="AU552" s="109"/>
      <c r="AV552" s="1"/>
      <c r="AW552" s="1"/>
      <c r="AX552" s="7"/>
      <c r="AY552" s="7"/>
      <c r="AZ552" s="109"/>
      <c r="BA552" s="109"/>
      <c r="BB552" s="1"/>
      <c r="BC552" s="1"/>
      <c r="BD552" s="7"/>
      <c r="BE552" s="7"/>
      <c r="BF552" s="109"/>
      <c r="BG552" s="109"/>
    </row>
    <row r="553" spans="1:59" ht="14.25" customHeight="1">
      <c r="A553" s="1"/>
      <c r="B553" s="7"/>
      <c r="C553" s="7"/>
      <c r="D553" s="109"/>
      <c r="E553" s="109"/>
      <c r="F553" s="1"/>
      <c r="G553" s="1"/>
      <c r="H553" s="7"/>
      <c r="I553" s="7"/>
      <c r="J553" s="109"/>
      <c r="K553" s="109"/>
      <c r="L553" s="1"/>
      <c r="M553" s="1"/>
      <c r="N553" s="7"/>
      <c r="O553" s="7"/>
      <c r="P553" s="109"/>
      <c r="Q553" s="109"/>
      <c r="R553" s="1"/>
      <c r="S553" s="1"/>
      <c r="T553" s="7"/>
      <c r="U553" s="7"/>
      <c r="V553" s="109"/>
      <c r="W553" s="109"/>
      <c r="X553" s="1"/>
      <c r="Y553" s="1"/>
      <c r="Z553" s="7"/>
      <c r="AA553" s="7"/>
      <c r="AB553" s="109"/>
      <c r="AC553" s="109"/>
      <c r="AD553" s="1"/>
      <c r="AE553" s="1"/>
      <c r="AF553" s="7"/>
      <c r="AG553" s="7"/>
      <c r="AH553" s="109"/>
      <c r="AI553" s="109"/>
      <c r="AJ553" s="1"/>
      <c r="AK553" s="1"/>
      <c r="AL553" s="7"/>
      <c r="AM553" s="7"/>
      <c r="AN553" s="109"/>
      <c r="AO553" s="109"/>
      <c r="AP553" s="1"/>
      <c r="AQ553" s="1"/>
      <c r="AR553" s="7"/>
      <c r="AS553" s="7"/>
      <c r="AT553" s="109"/>
      <c r="AU553" s="109"/>
      <c r="AV553" s="1"/>
      <c r="AW553" s="1"/>
      <c r="AX553" s="7"/>
      <c r="AY553" s="7"/>
      <c r="AZ553" s="109"/>
      <c r="BA553" s="109"/>
      <c r="BB553" s="1"/>
      <c r="BC553" s="1"/>
      <c r="BD553" s="7"/>
      <c r="BE553" s="7"/>
      <c r="BF553" s="109"/>
      <c r="BG553" s="109"/>
    </row>
    <row r="554" spans="1:59" ht="14.25" customHeight="1">
      <c r="A554" s="1"/>
      <c r="B554" s="7"/>
      <c r="C554" s="7"/>
      <c r="D554" s="109"/>
      <c r="E554" s="109"/>
      <c r="F554" s="1"/>
      <c r="G554" s="1"/>
      <c r="H554" s="7"/>
      <c r="I554" s="7"/>
      <c r="J554" s="109"/>
      <c r="K554" s="109"/>
      <c r="L554" s="1"/>
      <c r="M554" s="1"/>
      <c r="N554" s="7"/>
      <c r="O554" s="7"/>
      <c r="P554" s="109"/>
      <c r="Q554" s="109"/>
      <c r="R554" s="1"/>
      <c r="S554" s="1"/>
      <c r="T554" s="7"/>
      <c r="U554" s="7"/>
      <c r="V554" s="109"/>
      <c r="W554" s="109"/>
      <c r="X554" s="1"/>
      <c r="Y554" s="1"/>
      <c r="Z554" s="7"/>
      <c r="AA554" s="7"/>
      <c r="AB554" s="109"/>
      <c r="AC554" s="109"/>
      <c r="AD554" s="1"/>
      <c r="AE554" s="1"/>
      <c r="AF554" s="7"/>
      <c r="AG554" s="7"/>
      <c r="AH554" s="109"/>
      <c r="AI554" s="109"/>
      <c r="AJ554" s="1"/>
      <c r="AK554" s="1"/>
      <c r="AL554" s="7"/>
      <c r="AM554" s="7"/>
      <c r="AN554" s="109"/>
      <c r="AO554" s="109"/>
      <c r="AP554" s="1"/>
      <c r="AQ554" s="1"/>
      <c r="AR554" s="7"/>
      <c r="AS554" s="7"/>
      <c r="AT554" s="109"/>
      <c r="AU554" s="109"/>
      <c r="AV554" s="1"/>
      <c r="AW554" s="1"/>
      <c r="AX554" s="7"/>
      <c r="AY554" s="7"/>
      <c r="AZ554" s="109"/>
      <c r="BA554" s="109"/>
      <c r="BB554" s="1"/>
      <c r="BC554" s="1"/>
      <c r="BD554" s="7"/>
      <c r="BE554" s="7"/>
      <c r="BF554" s="109"/>
      <c r="BG554" s="109"/>
    </row>
    <row r="555" spans="1:59" ht="14.25" customHeight="1">
      <c r="A555" s="1"/>
      <c r="B555" s="7"/>
      <c r="C555" s="7"/>
      <c r="D555" s="109"/>
      <c r="E555" s="109"/>
      <c r="F555" s="1"/>
      <c r="G555" s="1"/>
      <c r="H555" s="7"/>
      <c r="I555" s="7"/>
      <c r="J555" s="109"/>
      <c r="K555" s="109"/>
      <c r="L555" s="1"/>
      <c r="M555" s="1"/>
      <c r="N555" s="7"/>
      <c r="O555" s="7"/>
      <c r="P555" s="109"/>
      <c r="Q555" s="109"/>
      <c r="R555" s="1"/>
      <c r="S555" s="1"/>
      <c r="T555" s="7"/>
      <c r="U555" s="7"/>
      <c r="V555" s="109"/>
      <c r="W555" s="109"/>
      <c r="X555" s="1"/>
      <c r="Y555" s="1"/>
      <c r="Z555" s="7"/>
      <c r="AA555" s="7"/>
      <c r="AB555" s="109"/>
      <c r="AC555" s="109"/>
      <c r="AD555" s="1"/>
      <c r="AE555" s="1"/>
      <c r="AF555" s="7"/>
      <c r="AG555" s="7"/>
      <c r="AH555" s="109"/>
      <c r="AI555" s="109"/>
      <c r="AJ555" s="1"/>
      <c r="AK555" s="1"/>
      <c r="AL555" s="7"/>
      <c r="AM555" s="7"/>
      <c r="AN555" s="109"/>
      <c r="AO555" s="109"/>
      <c r="AP555" s="1"/>
      <c r="AQ555" s="1"/>
      <c r="AR555" s="7"/>
      <c r="AS555" s="7"/>
      <c r="AT555" s="109"/>
      <c r="AU555" s="109"/>
      <c r="AV555" s="1"/>
      <c r="AW555" s="1"/>
      <c r="AX555" s="7"/>
      <c r="AY555" s="7"/>
      <c r="AZ555" s="109"/>
      <c r="BA555" s="109"/>
      <c r="BB555" s="1"/>
      <c r="BC555" s="1"/>
      <c r="BD555" s="7"/>
      <c r="BE555" s="7"/>
      <c r="BF555" s="109"/>
      <c r="BG555" s="109"/>
    </row>
    <row r="556" spans="1:59" ht="14.25" customHeight="1">
      <c r="A556" s="1"/>
      <c r="B556" s="7"/>
      <c r="C556" s="7"/>
      <c r="D556" s="109"/>
      <c r="E556" s="109"/>
      <c r="F556" s="1"/>
      <c r="G556" s="1"/>
      <c r="H556" s="7"/>
      <c r="I556" s="7"/>
      <c r="J556" s="109"/>
      <c r="K556" s="109"/>
      <c r="L556" s="1"/>
      <c r="M556" s="1"/>
      <c r="N556" s="7"/>
      <c r="O556" s="7"/>
      <c r="P556" s="109"/>
      <c r="Q556" s="109"/>
      <c r="R556" s="1"/>
      <c r="S556" s="1"/>
      <c r="T556" s="7"/>
      <c r="U556" s="7"/>
      <c r="V556" s="109"/>
      <c r="W556" s="109"/>
      <c r="X556" s="1"/>
      <c r="Y556" s="1"/>
      <c r="Z556" s="7"/>
      <c r="AA556" s="7"/>
      <c r="AB556" s="109"/>
      <c r="AC556" s="109"/>
      <c r="AD556" s="1"/>
      <c r="AE556" s="1"/>
      <c r="AF556" s="7"/>
      <c r="AG556" s="7"/>
      <c r="AH556" s="109"/>
      <c r="AI556" s="109"/>
      <c r="AJ556" s="1"/>
      <c r="AK556" s="1"/>
      <c r="AL556" s="7"/>
      <c r="AM556" s="7"/>
      <c r="AN556" s="109"/>
      <c r="AO556" s="109"/>
      <c r="AP556" s="1"/>
      <c r="AQ556" s="1"/>
      <c r="AR556" s="7"/>
      <c r="AS556" s="7"/>
      <c r="AT556" s="109"/>
      <c r="AU556" s="109"/>
      <c r="AV556" s="1"/>
      <c r="AW556" s="1"/>
      <c r="AX556" s="7"/>
      <c r="AY556" s="7"/>
      <c r="AZ556" s="109"/>
      <c r="BA556" s="109"/>
      <c r="BB556" s="1"/>
      <c r="BC556" s="1"/>
      <c r="BD556" s="7"/>
      <c r="BE556" s="7"/>
      <c r="BF556" s="109"/>
      <c r="BG556" s="109"/>
    </row>
    <row r="557" spans="1:59" ht="14.25" customHeight="1">
      <c r="A557" s="1"/>
      <c r="B557" s="7"/>
      <c r="C557" s="7"/>
      <c r="D557" s="109"/>
      <c r="E557" s="109"/>
      <c r="F557" s="1"/>
      <c r="G557" s="1"/>
      <c r="H557" s="7"/>
      <c r="I557" s="7"/>
      <c r="J557" s="109"/>
      <c r="K557" s="109"/>
      <c r="L557" s="1"/>
      <c r="M557" s="1"/>
      <c r="N557" s="7"/>
      <c r="O557" s="7"/>
      <c r="P557" s="109"/>
      <c r="Q557" s="109"/>
      <c r="R557" s="1"/>
      <c r="S557" s="1"/>
      <c r="T557" s="7"/>
      <c r="U557" s="7"/>
      <c r="V557" s="109"/>
      <c r="W557" s="109"/>
      <c r="X557" s="1"/>
      <c r="Y557" s="1"/>
      <c r="Z557" s="7"/>
      <c r="AA557" s="7"/>
      <c r="AB557" s="109"/>
      <c r="AC557" s="109"/>
      <c r="AD557" s="1"/>
      <c r="AE557" s="1"/>
      <c r="AF557" s="7"/>
      <c r="AG557" s="7"/>
      <c r="AH557" s="109"/>
      <c r="AI557" s="109"/>
      <c r="AJ557" s="1"/>
      <c r="AK557" s="1"/>
      <c r="AL557" s="7"/>
      <c r="AM557" s="7"/>
      <c r="AN557" s="109"/>
      <c r="AO557" s="109"/>
      <c r="AP557" s="1"/>
      <c r="AQ557" s="1"/>
      <c r="AR557" s="7"/>
      <c r="AS557" s="7"/>
      <c r="AT557" s="109"/>
      <c r="AU557" s="109"/>
      <c r="AV557" s="1"/>
      <c r="AW557" s="1"/>
      <c r="AX557" s="7"/>
      <c r="AY557" s="7"/>
      <c r="AZ557" s="109"/>
      <c r="BA557" s="109"/>
      <c r="BB557" s="1"/>
      <c r="BC557" s="1"/>
      <c r="BD557" s="7"/>
      <c r="BE557" s="7"/>
      <c r="BF557" s="109"/>
      <c r="BG557" s="109"/>
    </row>
    <row r="558" spans="1:59" ht="14.25" customHeight="1">
      <c r="A558" s="1"/>
      <c r="B558" s="7"/>
      <c r="C558" s="7"/>
      <c r="D558" s="109"/>
      <c r="E558" s="109"/>
      <c r="F558" s="1"/>
      <c r="G558" s="1"/>
      <c r="H558" s="7"/>
      <c r="I558" s="7"/>
      <c r="J558" s="109"/>
      <c r="K558" s="109"/>
      <c r="L558" s="1"/>
      <c r="M558" s="1"/>
      <c r="N558" s="7"/>
      <c r="O558" s="7"/>
      <c r="P558" s="109"/>
      <c r="Q558" s="109"/>
      <c r="R558" s="1"/>
      <c r="S558" s="1"/>
      <c r="T558" s="7"/>
      <c r="U558" s="7"/>
      <c r="V558" s="109"/>
      <c r="W558" s="109"/>
      <c r="X558" s="1"/>
      <c r="Y558" s="1"/>
      <c r="Z558" s="7"/>
      <c r="AA558" s="7"/>
      <c r="AB558" s="109"/>
      <c r="AC558" s="109"/>
      <c r="AD558" s="1"/>
      <c r="AE558" s="1"/>
      <c r="AF558" s="7"/>
      <c r="AG558" s="7"/>
      <c r="AH558" s="109"/>
      <c r="AI558" s="109"/>
      <c r="AJ558" s="1"/>
      <c r="AK558" s="1"/>
      <c r="AL558" s="7"/>
      <c r="AM558" s="7"/>
      <c r="AN558" s="109"/>
      <c r="AO558" s="109"/>
      <c r="AP558" s="1"/>
      <c r="AQ558" s="1"/>
      <c r="AR558" s="7"/>
      <c r="AS558" s="7"/>
      <c r="AT558" s="109"/>
      <c r="AU558" s="109"/>
      <c r="AV558" s="1"/>
      <c r="AW558" s="1"/>
      <c r="AX558" s="7"/>
      <c r="AY558" s="7"/>
      <c r="AZ558" s="109"/>
      <c r="BA558" s="109"/>
      <c r="BB558" s="1"/>
      <c r="BC558" s="1"/>
      <c r="BD558" s="7"/>
      <c r="BE558" s="7"/>
      <c r="BF558" s="109"/>
      <c r="BG558" s="109"/>
    </row>
    <row r="559" spans="1:59" ht="14.25" customHeight="1">
      <c r="A559" s="1"/>
      <c r="B559" s="7"/>
      <c r="C559" s="7"/>
      <c r="D559" s="109"/>
      <c r="E559" s="109"/>
      <c r="F559" s="1"/>
      <c r="G559" s="1"/>
      <c r="H559" s="7"/>
      <c r="I559" s="7"/>
      <c r="J559" s="109"/>
      <c r="K559" s="109"/>
      <c r="L559" s="1"/>
      <c r="M559" s="1"/>
      <c r="N559" s="7"/>
      <c r="O559" s="7"/>
      <c r="P559" s="109"/>
      <c r="Q559" s="109"/>
      <c r="R559" s="1"/>
      <c r="S559" s="1"/>
      <c r="T559" s="7"/>
      <c r="U559" s="7"/>
      <c r="V559" s="109"/>
      <c r="W559" s="109"/>
      <c r="X559" s="1"/>
      <c r="Y559" s="1"/>
      <c r="Z559" s="7"/>
      <c r="AA559" s="7"/>
      <c r="AB559" s="109"/>
      <c r="AC559" s="109"/>
      <c r="AD559" s="1"/>
      <c r="AE559" s="1"/>
      <c r="AF559" s="7"/>
      <c r="AG559" s="7"/>
      <c r="AH559" s="109"/>
      <c r="AI559" s="109"/>
      <c r="AJ559" s="1"/>
      <c r="AK559" s="1"/>
      <c r="AL559" s="7"/>
      <c r="AM559" s="7"/>
      <c r="AN559" s="109"/>
      <c r="AO559" s="109"/>
      <c r="AP559" s="1"/>
      <c r="AQ559" s="1"/>
      <c r="AR559" s="7"/>
      <c r="AS559" s="7"/>
      <c r="AT559" s="109"/>
      <c r="AU559" s="109"/>
      <c r="AV559" s="1"/>
      <c r="AW559" s="1"/>
      <c r="AX559" s="7"/>
      <c r="AY559" s="7"/>
      <c r="AZ559" s="109"/>
      <c r="BA559" s="109"/>
      <c r="BB559" s="1"/>
      <c r="BC559" s="1"/>
      <c r="BD559" s="7"/>
      <c r="BE559" s="7"/>
      <c r="BF559" s="109"/>
      <c r="BG559" s="109"/>
    </row>
    <row r="560" spans="1:59" ht="14.25" customHeight="1">
      <c r="A560" s="1"/>
      <c r="B560" s="7"/>
      <c r="C560" s="7"/>
      <c r="D560" s="109"/>
      <c r="E560" s="109"/>
      <c r="F560" s="1"/>
      <c r="G560" s="1"/>
      <c r="H560" s="7"/>
      <c r="I560" s="7"/>
      <c r="J560" s="109"/>
      <c r="K560" s="109"/>
      <c r="L560" s="1"/>
      <c r="M560" s="1"/>
      <c r="N560" s="7"/>
      <c r="O560" s="7"/>
      <c r="P560" s="109"/>
      <c r="Q560" s="109"/>
      <c r="R560" s="1"/>
      <c r="S560" s="1"/>
      <c r="T560" s="7"/>
      <c r="U560" s="7"/>
      <c r="V560" s="109"/>
      <c r="W560" s="109"/>
      <c r="X560" s="1"/>
      <c r="Y560" s="1"/>
      <c r="Z560" s="7"/>
      <c r="AA560" s="7"/>
      <c r="AB560" s="109"/>
      <c r="AC560" s="109"/>
      <c r="AD560" s="1"/>
      <c r="AE560" s="1"/>
      <c r="AF560" s="7"/>
      <c r="AG560" s="7"/>
      <c r="AH560" s="109"/>
      <c r="AI560" s="109"/>
      <c r="AJ560" s="1"/>
      <c r="AK560" s="1"/>
      <c r="AL560" s="7"/>
      <c r="AM560" s="7"/>
      <c r="AN560" s="109"/>
      <c r="AO560" s="109"/>
      <c r="AP560" s="1"/>
      <c r="AQ560" s="1"/>
      <c r="AR560" s="7"/>
      <c r="AS560" s="7"/>
      <c r="AT560" s="109"/>
      <c r="AU560" s="109"/>
      <c r="AV560" s="1"/>
      <c r="AW560" s="1"/>
      <c r="AX560" s="7"/>
      <c r="AY560" s="7"/>
      <c r="AZ560" s="109"/>
      <c r="BA560" s="109"/>
      <c r="BB560" s="1"/>
      <c r="BC560" s="1"/>
      <c r="BD560" s="7"/>
      <c r="BE560" s="7"/>
      <c r="BF560" s="109"/>
      <c r="BG560" s="109"/>
    </row>
    <row r="561" spans="1:59" ht="14.25" customHeight="1">
      <c r="A561" s="1"/>
      <c r="B561" s="7"/>
      <c r="C561" s="7"/>
      <c r="D561" s="109"/>
      <c r="E561" s="109"/>
      <c r="F561" s="1"/>
      <c r="G561" s="1"/>
      <c r="H561" s="7"/>
      <c r="I561" s="7"/>
      <c r="J561" s="109"/>
      <c r="K561" s="109"/>
      <c r="L561" s="1"/>
      <c r="M561" s="1"/>
      <c r="N561" s="7"/>
      <c r="O561" s="7"/>
      <c r="P561" s="109"/>
      <c r="Q561" s="109"/>
      <c r="R561" s="1"/>
      <c r="S561" s="1"/>
      <c r="T561" s="7"/>
      <c r="U561" s="7"/>
      <c r="V561" s="109"/>
      <c r="W561" s="109"/>
      <c r="X561" s="1"/>
      <c r="Y561" s="1"/>
      <c r="Z561" s="7"/>
      <c r="AA561" s="7"/>
      <c r="AB561" s="109"/>
      <c r="AC561" s="109"/>
      <c r="AD561" s="1"/>
      <c r="AE561" s="1"/>
      <c r="AF561" s="7"/>
      <c r="AG561" s="7"/>
      <c r="AH561" s="109"/>
      <c r="AI561" s="109"/>
      <c r="AJ561" s="1"/>
      <c r="AK561" s="1"/>
      <c r="AL561" s="7"/>
      <c r="AM561" s="7"/>
      <c r="AN561" s="109"/>
      <c r="AO561" s="109"/>
      <c r="AP561" s="1"/>
      <c r="AQ561" s="1"/>
      <c r="AR561" s="7"/>
      <c r="AS561" s="7"/>
      <c r="AT561" s="109"/>
      <c r="AU561" s="109"/>
      <c r="AV561" s="1"/>
      <c r="AW561" s="1"/>
      <c r="AX561" s="7"/>
      <c r="AY561" s="7"/>
      <c r="AZ561" s="109"/>
      <c r="BA561" s="109"/>
      <c r="BB561" s="1"/>
      <c r="BC561" s="1"/>
      <c r="BD561" s="7"/>
      <c r="BE561" s="7"/>
      <c r="BF561" s="109"/>
      <c r="BG561" s="109"/>
    </row>
    <row r="562" spans="1:59" ht="14.25" customHeight="1">
      <c r="A562" s="1"/>
      <c r="B562" s="7"/>
      <c r="C562" s="7"/>
      <c r="D562" s="109"/>
      <c r="E562" s="109"/>
      <c r="F562" s="1"/>
      <c r="G562" s="1"/>
      <c r="H562" s="7"/>
      <c r="I562" s="7"/>
      <c r="J562" s="109"/>
      <c r="K562" s="109"/>
      <c r="L562" s="1"/>
      <c r="M562" s="1"/>
      <c r="N562" s="7"/>
      <c r="O562" s="7"/>
      <c r="P562" s="109"/>
      <c r="Q562" s="109"/>
      <c r="R562" s="1"/>
      <c r="S562" s="1"/>
      <c r="T562" s="7"/>
      <c r="U562" s="7"/>
      <c r="V562" s="109"/>
      <c r="W562" s="109"/>
      <c r="X562" s="1"/>
      <c r="Y562" s="1"/>
      <c r="Z562" s="7"/>
      <c r="AA562" s="7"/>
      <c r="AB562" s="109"/>
      <c r="AC562" s="109"/>
      <c r="AD562" s="1"/>
      <c r="AE562" s="1"/>
      <c r="AF562" s="7"/>
      <c r="AG562" s="7"/>
      <c r="AH562" s="109"/>
      <c r="AI562" s="109"/>
      <c r="AJ562" s="1"/>
      <c r="AK562" s="1"/>
      <c r="AL562" s="7"/>
      <c r="AM562" s="7"/>
      <c r="AN562" s="109"/>
      <c r="AO562" s="109"/>
      <c r="AP562" s="1"/>
      <c r="AQ562" s="1"/>
      <c r="AR562" s="7"/>
      <c r="AS562" s="7"/>
      <c r="AT562" s="109"/>
      <c r="AU562" s="109"/>
      <c r="AV562" s="1"/>
      <c r="AW562" s="1"/>
      <c r="AX562" s="7"/>
      <c r="AY562" s="7"/>
      <c r="AZ562" s="109"/>
      <c r="BA562" s="109"/>
      <c r="BB562" s="1"/>
      <c r="BC562" s="1"/>
      <c r="BD562" s="7"/>
      <c r="BE562" s="7"/>
      <c r="BF562" s="109"/>
      <c r="BG562" s="109"/>
    </row>
    <row r="563" spans="1:59" ht="14.25" customHeight="1">
      <c r="A563" s="1"/>
      <c r="B563" s="7"/>
      <c r="C563" s="7"/>
      <c r="D563" s="109"/>
      <c r="E563" s="109"/>
      <c r="F563" s="1"/>
      <c r="G563" s="1"/>
      <c r="H563" s="7"/>
      <c r="I563" s="7"/>
      <c r="J563" s="109"/>
      <c r="K563" s="109"/>
      <c r="L563" s="1"/>
      <c r="M563" s="1"/>
      <c r="N563" s="7"/>
      <c r="O563" s="7"/>
      <c r="P563" s="109"/>
      <c r="Q563" s="109"/>
      <c r="R563" s="1"/>
      <c r="S563" s="1"/>
      <c r="T563" s="7"/>
      <c r="U563" s="7"/>
      <c r="V563" s="109"/>
      <c r="W563" s="109"/>
      <c r="X563" s="1"/>
      <c r="Y563" s="1"/>
      <c r="Z563" s="7"/>
      <c r="AA563" s="7"/>
      <c r="AB563" s="109"/>
      <c r="AC563" s="109"/>
      <c r="AD563" s="1"/>
      <c r="AE563" s="1"/>
      <c r="AF563" s="7"/>
      <c r="AG563" s="7"/>
      <c r="AH563" s="109"/>
      <c r="AI563" s="109"/>
      <c r="AJ563" s="1"/>
      <c r="AK563" s="1"/>
      <c r="AL563" s="7"/>
      <c r="AM563" s="7"/>
      <c r="AN563" s="109"/>
      <c r="AO563" s="109"/>
      <c r="AP563" s="1"/>
      <c r="AQ563" s="1"/>
      <c r="AR563" s="7"/>
      <c r="AS563" s="7"/>
      <c r="AT563" s="109"/>
      <c r="AU563" s="109"/>
      <c r="AV563" s="1"/>
      <c r="AW563" s="1"/>
      <c r="AX563" s="7"/>
      <c r="AY563" s="7"/>
      <c r="AZ563" s="109"/>
      <c r="BA563" s="109"/>
      <c r="BB563" s="1"/>
      <c r="BC563" s="1"/>
      <c r="BD563" s="7"/>
      <c r="BE563" s="7"/>
      <c r="BF563" s="109"/>
      <c r="BG563" s="109"/>
    </row>
    <row r="564" spans="1:59" ht="14.25" customHeight="1">
      <c r="A564" s="1"/>
      <c r="B564" s="7"/>
      <c r="C564" s="7"/>
      <c r="D564" s="109"/>
      <c r="E564" s="109"/>
      <c r="F564" s="1"/>
      <c r="G564" s="1"/>
      <c r="H564" s="7"/>
      <c r="I564" s="7"/>
      <c r="J564" s="109"/>
      <c r="K564" s="109"/>
      <c r="L564" s="1"/>
      <c r="M564" s="1"/>
      <c r="N564" s="7"/>
      <c r="O564" s="7"/>
      <c r="P564" s="109"/>
      <c r="Q564" s="109"/>
      <c r="R564" s="1"/>
      <c r="S564" s="1"/>
      <c r="T564" s="7"/>
      <c r="U564" s="7"/>
      <c r="V564" s="109"/>
      <c r="W564" s="109"/>
      <c r="X564" s="1"/>
      <c r="Y564" s="1"/>
      <c r="Z564" s="7"/>
      <c r="AA564" s="7"/>
      <c r="AB564" s="109"/>
      <c r="AC564" s="109"/>
      <c r="AD564" s="1"/>
      <c r="AE564" s="1"/>
      <c r="AF564" s="7"/>
      <c r="AG564" s="7"/>
      <c r="AH564" s="109"/>
      <c r="AI564" s="109"/>
      <c r="AJ564" s="1"/>
      <c r="AK564" s="1"/>
      <c r="AL564" s="7"/>
      <c r="AM564" s="7"/>
      <c r="AN564" s="109"/>
      <c r="AO564" s="109"/>
      <c r="AP564" s="1"/>
      <c r="AQ564" s="1"/>
      <c r="AR564" s="7"/>
      <c r="AS564" s="7"/>
      <c r="AT564" s="109"/>
      <c r="AU564" s="109"/>
      <c r="AV564" s="1"/>
      <c r="AW564" s="1"/>
      <c r="AX564" s="7"/>
      <c r="AY564" s="7"/>
      <c r="AZ564" s="109"/>
      <c r="BA564" s="109"/>
      <c r="BB564" s="1"/>
      <c r="BC564" s="1"/>
      <c r="BD564" s="7"/>
      <c r="BE564" s="7"/>
      <c r="BF564" s="109"/>
      <c r="BG564" s="109"/>
    </row>
    <row r="565" spans="1:59" ht="14.25" customHeight="1">
      <c r="A565" s="1"/>
      <c r="B565" s="7"/>
      <c r="C565" s="7"/>
      <c r="D565" s="109"/>
      <c r="E565" s="109"/>
      <c r="F565" s="1"/>
      <c r="G565" s="1"/>
      <c r="H565" s="7"/>
      <c r="I565" s="7"/>
      <c r="J565" s="109"/>
      <c r="K565" s="109"/>
      <c r="L565" s="1"/>
      <c r="M565" s="1"/>
      <c r="N565" s="7"/>
      <c r="O565" s="7"/>
      <c r="P565" s="109"/>
      <c r="Q565" s="109"/>
      <c r="R565" s="1"/>
      <c r="S565" s="1"/>
      <c r="T565" s="7"/>
      <c r="U565" s="7"/>
      <c r="V565" s="109"/>
      <c r="W565" s="109"/>
      <c r="X565" s="1"/>
      <c r="Y565" s="1"/>
      <c r="Z565" s="7"/>
      <c r="AA565" s="7"/>
      <c r="AB565" s="109"/>
      <c r="AC565" s="109"/>
      <c r="AD565" s="1"/>
      <c r="AE565" s="1"/>
      <c r="AF565" s="7"/>
      <c r="AG565" s="7"/>
      <c r="AH565" s="109"/>
      <c r="AI565" s="109"/>
      <c r="AJ565" s="1"/>
      <c r="AK565" s="1"/>
      <c r="AL565" s="7"/>
      <c r="AM565" s="7"/>
      <c r="AN565" s="109"/>
      <c r="AO565" s="109"/>
      <c r="AP565" s="1"/>
      <c r="AQ565" s="1"/>
      <c r="AR565" s="7"/>
      <c r="AS565" s="7"/>
      <c r="AT565" s="109"/>
      <c r="AU565" s="109"/>
      <c r="AV565" s="1"/>
      <c r="AW565" s="1"/>
      <c r="AX565" s="7"/>
      <c r="AY565" s="7"/>
      <c r="AZ565" s="109"/>
      <c r="BA565" s="109"/>
      <c r="BB565" s="1"/>
      <c r="BC565" s="1"/>
      <c r="BD565" s="7"/>
      <c r="BE565" s="7"/>
      <c r="BF565" s="109"/>
      <c r="BG565" s="109"/>
    </row>
    <row r="566" spans="1:59" ht="14.25" customHeight="1">
      <c r="A566" s="1"/>
      <c r="B566" s="7"/>
      <c r="C566" s="7"/>
      <c r="D566" s="109"/>
      <c r="E566" s="109"/>
      <c r="F566" s="1"/>
      <c r="G566" s="1"/>
      <c r="H566" s="7"/>
      <c r="I566" s="7"/>
      <c r="J566" s="109"/>
      <c r="K566" s="109"/>
      <c r="L566" s="1"/>
      <c r="M566" s="1"/>
      <c r="N566" s="7"/>
      <c r="O566" s="7"/>
      <c r="P566" s="109"/>
      <c r="Q566" s="109"/>
      <c r="R566" s="1"/>
      <c r="S566" s="1"/>
      <c r="T566" s="7"/>
      <c r="U566" s="7"/>
      <c r="V566" s="109"/>
      <c r="W566" s="109"/>
      <c r="X566" s="1"/>
      <c r="Y566" s="1"/>
      <c r="Z566" s="7"/>
      <c r="AA566" s="7"/>
      <c r="AB566" s="109"/>
      <c r="AC566" s="109"/>
      <c r="AD566" s="1"/>
      <c r="AE566" s="1"/>
      <c r="AF566" s="7"/>
      <c r="AG566" s="7"/>
      <c r="AH566" s="109"/>
      <c r="AI566" s="109"/>
      <c r="AJ566" s="1"/>
      <c r="AK566" s="1"/>
      <c r="AL566" s="7"/>
      <c r="AM566" s="7"/>
      <c r="AN566" s="109"/>
      <c r="AO566" s="109"/>
      <c r="AP566" s="1"/>
      <c r="AQ566" s="1"/>
      <c r="AR566" s="7"/>
      <c r="AS566" s="7"/>
      <c r="AT566" s="109"/>
      <c r="AU566" s="109"/>
      <c r="AV566" s="1"/>
      <c r="AW566" s="1"/>
      <c r="AX566" s="7"/>
      <c r="AY566" s="7"/>
      <c r="AZ566" s="109"/>
      <c r="BA566" s="109"/>
      <c r="BB566" s="1"/>
      <c r="BC566" s="1"/>
      <c r="BD566" s="7"/>
      <c r="BE566" s="7"/>
      <c r="BF566" s="109"/>
      <c r="BG566" s="109"/>
    </row>
    <row r="567" spans="1:59" ht="14.25" customHeight="1">
      <c r="A567" s="1"/>
      <c r="B567" s="7"/>
      <c r="C567" s="7"/>
      <c r="D567" s="109"/>
      <c r="E567" s="109"/>
      <c r="F567" s="1"/>
      <c r="G567" s="1"/>
      <c r="H567" s="7"/>
      <c r="I567" s="7"/>
      <c r="J567" s="109"/>
      <c r="K567" s="109"/>
      <c r="L567" s="1"/>
      <c r="M567" s="1"/>
      <c r="N567" s="7"/>
      <c r="O567" s="7"/>
      <c r="P567" s="109"/>
      <c r="Q567" s="109"/>
      <c r="R567" s="1"/>
      <c r="S567" s="1"/>
      <c r="T567" s="7"/>
      <c r="U567" s="7"/>
      <c r="V567" s="109"/>
      <c r="W567" s="109"/>
      <c r="X567" s="1"/>
      <c r="Y567" s="1"/>
      <c r="Z567" s="7"/>
      <c r="AA567" s="7"/>
      <c r="AB567" s="109"/>
      <c r="AC567" s="109"/>
      <c r="AD567" s="1"/>
      <c r="AE567" s="1"/>
      <c r="AF567" s="7"/>
      <c r="AG567" s="7"/>
      <c r="AH567" s="109"/>
      <c r="AI567" s="109"/>
      <c r="AJ567" s="1"/>
      <c r="AK567" s="1"/>
      <c r="AL567" s="7"/>
      <c r="AM567" s="7"/>
      <c r="AN567" s="109"/>
      <c r="AO567" s="109"/>
      <c r="AP567" s="1"/>
      <c r="AQ567" s="1"/>
      <c r="AR567" s="7"/>
      <c r="AS567" s="7"/>
      <c r="AT567" s="109"/>
      <c r="AU567" s="109"/>
      <c r="AV567" s="1"/>
      <c r="AW567" s="1"/>
      <c r="AX567" s="7"/>
      <c r="AY567" s="7"/>
      <c r="AZ567" s="109"/>
      <c r="BA567" s="109"/>
      <c r="BB567" s="1"/>
      <c r="BC567" s="1"/>
      <c r="BD567" s="7"/>
      <c r="BE567" s="7"/>
      <c r="BF567" s="109"/>
      <c r="BG567" s="109"/>
    </row>
    <row r="568" spans="1:59" ht="14.25" customHeight="1">
      <c r="A568" s="1"/>
      <c r="B568" s="7"/>
      <c r="C568" s="7"/>
      <c r="D568" s="109"/>
      <c r="E568" s="109"/>
      <c r="F568" s="1"/>
      <c r="G568" s="1"/>
      <c r="H568" s="7"/>
      <c r="I568" s="7"/>
      <c r="J568" s="109"/>
      <c r="K568" s="109"/>
      <c r="L568" s="1"/>
      <c r="M568" s="1"/>
      <c r="N568" s="7"/>
      <c r="O568" s="7"/>
      <c r="P568" s="109"/>
      <c r="Q568" s="109"/>
      <c r="R568" s="1"/>
      <c r="S568" s="1"/>
      <c r="T568" s="7"/>
      <c r="U568" s="7"/>
      <c r="V568" s="109"/>
      <c r="W568" s="109"/>
      <c r="X568" s="1"/>
      <c r="Y568" s="1"/>
      <c r="Z568" s="7"/>
      <c r="AA568" s="7"/>
      <c r="AB568" s="109"/>
      <c r="AC568" s="109"/>
      <c r="AD568" s="1"/>
      <c r="AE568" s="1"/>
      <c r="AF568" s="7"/>
      <c r="AG568" s="7"/>
      <c r="AH568" s="109"/>
      <c r="AI568" s="109"/>
      <c r="AJ568" s="1"/>
      <c r="AK568" s="1"/>
      <c r="AL568" s="7"/>
      <c r="AM568" s="7"/>
      <c r="AN568" s="109"/>
      <c r="AO568" s="109"/>
      <c r="AP568" s="1"/>
      <c r="AQ568" s="1"/>
      <c r="AR568" s="7"/>
      <c r="AS568" s="7"/>
      <c r="AT568" s="109"/>
      <c r="AU568" s="109"/>
      <c r="AV568" s="1"/>
      <c r="AW568" s="1"/>
      <c r="AX568" s="7"/>
      <c r="AY568" s="7"/>
      <c r="AZ568" s="109"/>
      <c r="BA568" s="109"/>
      <c r="BB568" s="1"/>
      <c r="BC568" s="1"/>
      <c r="BD568" s="7"/>
      <c r="BE568" s="7"/>
      <c r="BF568" s="109"/>
      <c r="BG568" s="109"/>
    </row>
    <row r="569" spans="1:59" ht="14.25" customHeight="1">
      <c r="A569" s="1"/>
      <c r="B569" s="7"/>
      <c r="C569" s="7"/>
      <c r="D569" s="109"/>
      <c r="E569" s="109"/>
      <c r="F569" s="1"/>
      <c r="G569" s="1"/>
      <c r="H569" s="7"/>
      <c r="I569" s="7"/>
      <c r="J569" s="109"/>
      <c r="K569" s="109"/>
      <c r="L569" s="1"/>
      <c r="M569" s="1"/>
      <c r="N569" s="7"/>
      <c r="O569" s="7"/>
      <c r="P569" s="109"/>
      <c r="Q569" s="109"/>
      <c r="R569" s="1"/>
      <c r="S569" s="1"/>
      <c r="T569" s="7"/>
      <c r="U569" s="7"/>
      <c r="V569" s="109"/>
      <c r="W569" s="109"/>
      <c r="X569" s="1"/>
      <c r="Y569" s="1"/>
      <c r="Z569" s="7"/>
      <c r="AA569" s="7"/>
      <c r="AB569" s="109"/>
      <c r="AC569" s="109"/>
      <c r="AD569" s="1"/>
      <c r="AE569" s="1"/>
      <c r="AF569" s="7"/>
      <c r="AG569" s="7"/>
      <c r="AH569" s="109"/>
      <c r="AI569" s="109"/>
      <c r="AJ569" s="1"/>
      <c r="AK569" s="1"/>
      <c r="AL569" s="7"/>
      <c r="AM569" s="7"/>
      <c r="AN569" s="109"/>
      <c r="AO569" s="109"/>
      <c r="AP569" s="1"/>
      <c r="AQ569" s="1"/>
      <c r="AR569" s="7"/>
      <c r="AS569" s="7"/>
      <c r="AT569" s="109"/>
      <c r="AU569" s="109"/>
      <c r="AV569" s="1"/>
      <c r="AW569" s="1"/>
      <c r="AX569" s="7"/>
      <c r="AY569" s="7"/>
      <c r="AZ569" s="109"/>
      <c r="BA569" s="109"/>
      <c r="BB569" s="1"/>
      <c r="BC569" s="1"/>
      <c r="BD569" s="7"/>
      <c r="BE569" s="7"/>
      <c r="BF569" s="109"/>
      <c r="BG569" s="109"/>
    </row>
    <row r="570" spans="1:59" ht="14.25" customHeight="1">
      <c r="A570" s="1"/>
      <c r="B570" s="7"/>
      <c r="C570" s="7"/>
      <c r="D570" s="109"/>
      <c r="E570" s="109"/>
      <c r="F570" s="1"/>
      <c r="G570" s="1"/>
      <c r="H570" s="7"/>
      <c r="I570" s="7"/>
      <c r="J570" s="109"/>
      <c r="K570" s="109"/>
      <c r="L570" s="1"/>
      <c r="M570" s="1"/>
      <c r="N570" s="7"/>
      <c r="O570" s="7"/>
      <c r="P570" s="109"/>
      <c r="Q570" s="109"/>
      <c r="R570" s="1"/>
      <c r="S570" s="1"/>
      <c r="T570" s="7"/>
      <c r="U570" s="7"/>
      <c r="V570" s="109"/>
      <c r="W570" s="109"/>
      <c r="X570" s="1"/>
      <c r="Y570" s="1"/>
      <c r="Z570" s="7"/>
      <c r="AA570" s="7"/>
      <c r="AB570" s="109"/>
      <c r="AC570" s="109"/>
      <c r="AD570" s="1"/>
      <c r="AE570" s="1"/>
      <c r="AF570" s="7"/>
      <c r="AG570" s="7"/>
      <c r="AH570" s="109"/>
      <c r="AI570" s="109"/>
      <c r="AJ570" s="1"/>
      <c r="AK570" s="1"/>
      <c r="AL570" s="7"/>
      <c r="AM570" s="7"/>
      <c r="AN570" s="109"/>
      <c r="AO570" s="109"/>
      <c r="AP570" s="1"/>
      <c r="AQ570" s="1"/>
      <c r="AR570" s="7"/>
      <c r="AS570" s="7"/>
      <c r="AT570" s="109"/>
      <c r="AU570" s="109"/>
      <c r="AV570" s="1"/>
      <c r="AW570" s="1"/>
      <c r="AX570" s="7"/>
      <c r="AY570" s="7"/>
      <c r="AZ570" s="109"/>
      <c r="BA570" s="109"/>
      <c r="BB570" s="1"/>
      <c r="BC570" s="1"/>
      <c r="BD570" s="7"/>
      <c r="BE570" s="7"/>
      <c r="BF570" s="109"/>
      <c r="BG570" s="109"/>
    </row>
    <row r="571" spans="1:59" ht="14.25" customHeight="1">
      <c r="A571" s="1"/>
      <c r="B571" s="7"/>
      <c r="C571" s="7"/>
      <c r="D571" s="109"/>
      <c r="E571" s="109"/>
      <c r="F571" s="1"/>
      <c r="G571" s="1"/>
      <c r="H571" s="7"/>
      <c r="I571" s="7"/>
      <c r="J571" s="109"/>
      <c r="K571" s="109"/>
      <c r="L571" s="1"/>
      <c r="M571" s="1"/>
      <c r="N571" s="7"/>
      <c r="O571" s="7"/>
      <c r="P571" s="109"/>
      <c r="Q571" s="109"/>
      <c r="R571" s="1"/>
      <c r="S571" s="1"/>
      <c r="T571" s="7"/>
      <c r="U571" s="7"/>
      <c r="V571" s="109"/>
      <c r="W571" s="109"/>
      <c r="X571" s="1"/>
      <c r="Y571" s="1"/>
      <c r="Z571" s="7"/>
      <c r="AA571" s="7"/>
      <c r="AB571" s="109"/>
      <c r="AC571" s="109"/>
      <c r="AD571" s="1"/>
      <c r="AE571" s="1"/>
      <c r="AF571" s="7"/>
      <c r="AG571" s="7"/>
      <c r="AH571" s="109"/>
      <c r="AI571" s="109"/>
      <c r="AJ571" s="1"/>
      <c r="AK571" s="1"/>
      <c r="AL571" s="7"/>
      <c r="AM571" s="7"/>
      <c r="AN571" s="109"/>
      <c r="AO571" s="109"/>
      <c r="AP571" s="1"/>
      <c r="AQ571" s="1"/>
      <c r="AR571" s="7"/>
      <c r="AS571" s="7"/>
      <c r="AT571" s="109"/>
      <c r="AU571" s="109"/>
      <c r="AV571" s="1"/>
      <c r="AW571" s="1"/>
      <c r="AX571" s="7"/>
      <c r="AY571" s="7"/>
      <c r="AZ571" s="109"/>
      <c r="BA571" s="109"/>
      <c r="BB571" s="1"/>
      <c r="BC571" s="1"/>
      <c r="BD571" s="7"/>
      <c r="BE571" s="7"/>
      <c r="BF571" s="109"/>
      <c r="BG571" s="109"/>
    </row>
    <row r="572" spans="1:59" ht="14.25" customHeight="1">
      <c r="A572" s="1"/>
      <c r="B572" s="7"/>
      <c r="C572" s="7"/>
      <c r="D572" s="109"/>
      <c r="E572" s="109"/>
      <c r="F572" s="1"/>
      <c r="G572" s="1"/>
      <c r="H572" s="7"/>
      <c r="I572" s="7"/>
      <c r="J572" s="109"/>
      <c r="K572" s="109"/>
      <c r="L572" s="1"/>
      <c r="M572" s="1"/>
      <c r="N572" s="7"/>
      <c r="O572" s="7"/>
      <c r="P572" s="109"/>
      <c r="Q572" s="109"/>
      <c r="R572" s="1"/>
      <c r="S572" s="1"/>
      <c r="T572" s="7"/>
      <c r="U572" s="7"/>
      <c r="V572" s="109"/>
      <c r="W572" s="109"/>
      <c r="X572" s="1"/>
      <c r="Y572" s="1"/>
      <c r="Z572" s="7"/>
      <c r="AA572" s="7"/>
      <c r="AB572" s="109"/>
      <c r="AC572" s="109"/>
      <c r="AD572" s="1"/>
      <c r="AE572" s="1"/>
      <c r="AF572" s="7"/>
      <c r="AG572" s="7"/>
      <c r="AH572" s="109"/>
      <c r="AI572" s="109"/>
      <c r="AJ572" s="1"/>
      <c r="AK572" s="1"/>
      <c r="AL572" s="7"/>
      <c r="AM572" s="7"/>
      <c r="AN572" s="109"/>
      <c r="AO572" s="109"/>
      <c r="AP572" s="1"/>
      <c r="AQ572" s="1"/>
      <c r="AR572" s="7"/>
      <c r="AS572" s="7"/>
      <c r="AT572" s="109"/>
      <c r="AU572" s="109"/>
      <c r="AV572" s="1"/>
      <c r="AW572" s="1"/>
      <c r="AX572" s="7"/>
      <c r="AY572" s="7"/>
      <c r="AZ572" s="109"/>
      <c r="BA572" s="109"/>
      <c r="BB572" s="1"/>
      <c r="BC572" s="1"/>
      <c r="BD572" s="7"/>
      <c r="BE572" s="7"/>
      <c r="BF572" s="109"/>
      <c r="BG572" s="109"/>
    </row>
    <row r="573" spans="1:59" ht="14.25" customHeight="1">
      <c r="A573" s="1"/>
      <c r="B573" s="7"/>
      <c r="C573" s="7"/>
      <c r="D573" s="109"/>
      <c r="E573" s="109"/>
      <c r="F573" s="1"/>
      <c r="G573" s="1"/>
      <c r="H573" s="7"/>
      <c r="I573" s="7"/>
      <c r="J573" s="109"/>
      <c r="K573" s="109"/>
      <c r="L573" s="1"/>
      <c r="M573" s="1"/>
      <c r="N573" s="7"/>
      <c r="O573" s="7"/>
      <c r="P573" s="109"/>
      <c r="Q573" s="109"/>
      <c r="R573" s="1"/>
      <c r="S573" s="1"/>
      <c r="T573" s="7"/>
      <c r="U573" s="7"/>
      <c r="V573" s="109"/>
      <c r="W573" s="109"/>
      <c r="X573" s="1"/>
      <c r="Y573" s="1"/>
      <c r="Z573" s="7"/>
      <c r="AA573" s="7"/>
      <c r="AB573" s="109"/>
      <c r="AC573" s="109"/>
      <c r="AD573" s="1"/>
      <c r="AE573" s="1"/>
      <c r="AF573" s="7"/>
      <c r="AG573" s="7"/>
      <c r="AH573" s="109"/>
      <c r="AI573" s="109"/>
      <c r="AJ573" s="1"/>
      <c r="AK573" s="1"/>
      <c r="AL573" s="7"/>
      <c r="AM573" s="7"/>
      <c r="AN573" s="109"/>
      <c r="AO573" s="109"/>
      <c r="AP573" s="1"/>
      <c r="AQ573" s="1"/>
      <c r="AR573" s="7"/>
      <c r="AS573" s="7"/>
      <c r="AT573" s="109"/>
      <c r="AU573" s="109"/>
      <c r="AV573" s="1"/>
      <c r="AW573" s="1"/>
      <c r="AX573" s="7"/>
      <c r="AY573" s="7"/>
      <c r="AZ573" s="109"/>
      <c r="BA573" s="109"/>
      <c r="BB573" s="1"/>
      <c r="BC573" s="1"/>
      <c r="BD573" s="7"/>
      <c r="BE573" s="7"/>
      <c r="BF573" s="109"/>
      <c r="BG573" s="109"/>
    </row>
    <row r="574" spans="1:59" ht="14.25" customHeight="1">
      <c r="A574" s="1"/>
      <c r="B574" s="7"/>
      <c r="C574" s="7"/>
      <c r="D574" s="109"/>
      <c r="E574" s="109"/>
      <c r="F574" s="1"/>
      <c r="G574" s="1"/>
      <c r="H574" s="7"/>
      <c r="I574" s="7"/>
      <c r="J574" s="109"/>
      <c r="K574" s="109"/>
      <c r="L574" s="1"/>
      <c r="M574" s="1"/>
      <c r="N574" s="7"/>
      <c r="O574" s="7"/>
      <c r="P574" s="109"/>
      <c r="Q574" s="109"/>
      <c r="R574" s="1"/>
      <c r="S574" s="1"/>
      <c r="T574" s="7"/>
      <c r="U574" s="7"/>
      <c r="V574" s="109"/>
      <c r="W574" s="109"/>
      <c r="X574" s="1"/>
      <c r="Y574" s="1"/>
      <c r="Z574" s="7"/>
      <c r="AA574" s="7"/>
      <c r="AB574" s="109"/>
      <c r="AC574" s="109"/>
      <c r="AD574" s="1"/>
      <c r="AE574" s="1"/>
      <c r="AF574" s="7"/>
      <c r="AG574" s="7"/>
      <c r="AH574" s="109"/>
      <c r="AI574" s="109"/>
      <c r="AJ574" s="1"/>
      <c r="AK574" s="1"/>
      <c r="AL574" s="7"/>
      <c r="AM574" s="7"/>
      <c r="AN574" s="109"/>
      <c r="AO574" s="109"/>
      <c r="AP574" s="1"/>
      <c r="AQ574" s="1"/>
      <c r="AR574" s="7"/>
      <c r="AS574" s="7"/>
      <c r="AT574" s="109"/>
      <c r="AU574" s="109"/>
      <c r="AV574" s="1"/>
      <c r="AW574" s="1"/>
      <c r="AX574" s="7"/>
      <c r="AY574" s="7"/>
      <c r="AZ574" s="109"/>
      <c r="BA574" s="109"/>
      <c r="BB574" s="1"/>
      <c r="BC574" s="1"/>
      <c r="BD574" s="7"/>
      <c r="BE574" s="7"/>
      <c r="BF574" s="109"/>
      <c r="BG574" s="109"/>
    </row>
    <row r="575" spans="1:59" ht="14.25" customHeight="1">
      <c r="A575" s="1"/>
      <c r="B575" s="7"/>
      <c r="C575" s="7"/>
      <c r="D575" s="109"/>
      <c r="E575" s="109"/>
      <c r="F575" s="1"/>
      <c r="G575" s="1"/>
      <c r="H575" s="7"/>
      <c r="I575" s="7"/>
      <c r="J575" s="109"/>
      <c r="K575" s="109"/>
      <c r="L575" s="1"/>
      <c r="M575" s="1"/>
      <c r="N575" s="7"/>
      <c r="O575" s="7"/>
      <c r="P575" s="109"/>
      <c r="Q575" s="109"/>
      <c r="R575" s="1"/>
      <c r="S575" s="1"/>
      <c r="T575" s="7"/>
      <c r="U575" s="7"/>
      <c r="V575" s="109"/>
      <c r="W575" s="109"/>
      <c r="X575" s="1"/>
      <c r="Y575" s="1"/>
      <c r="Z575" s="7"/>
      <c r="AA575" s="7"/>
      <c r="AB575" s="109"/>
      <c r="AC575" s="109"/>
      <c r="AD575" s="1"/>
      <c r="AE575" s="1"/>
      <c r="AF575" s="7"/>
      <c r="AG575" s="7"/>
      <c r="AH575" s="109"/>
      <c r="AI575" s="109"/>
      <c r="AJ575" s="1"/>
      <c r="AK575" s="1"/>
      <c r="AL575" s="7"/>
      <c r="AM575" s="7"/>
      <c r="AN575" s="109"/>
      <c r="AO575" s="109"/>
      <c r="AP575" s="1"/>
      <c r="AQ575" s="1"/>
      <c r="AR575" s="7"/>
      <c r="AS575" s="7"/>
      <c r="AT575" s="109"/>
      <c r="AU575" s="109"/>
      <c r="AV575" s="1"/>
      <c r="AW575" s="1"/>
      <c r="AX575" s="7"/>
      <c r="AY575" s="7"/>
      <c r="AZ575" s="109"/>
      <c r="BA575" s="109"/>
      <c r="BB575" s="1"/>
      <c r="BC575" s="1"/>
      <c r="BD575" s="7"/>
      <c r="BE575" s="7"/>
      <c r="BF575" s="109"/>
      <c r="BG575" s="109"/>
    </row>
    <row r="576" spans="1:59" ht="14.25" customHeight="1">
      <c r="A576" s="1"/>
      <c r="B576" s="7"/>
      <c r="C576" s="7"/>
      <c r="D576" s="109"/>
      <c r="E576" s="109"/>
      <c r="F576" s="1"/>
      <c r="G576" s="1"/>
      <c r="H576" s="7"/>
      <c r="I576" s="7"/>
      <c r="J576" s="109"/>
      <c r="K576" s="109"/>
      <c r="L576" s="1"/>
      <c r="M576" s="1"/>
      <c r="N576" s="7"/>
      <c r="O576" s="7"/>
      <c r="P576" s="109"/>
      <c r="Q576" s="109"/>
      <c r="R576" s="1"/>
      <c r="S576" s="1"/>
      <c r="T576" s="7"/>
      <c r="U576" s="7"/>
      <c r="V576" s="109"/>
      <c r="W576" s="109"/>
      <c r="X576" s="1"/>
      <c r="Y576" s="1"/>
      <c r="Z576" s="7"/>
      <c r="AA576" s="7"/>
      <c r="AB576" s="109"/>
      <c r="AC576" s="109"/>
      <c r="AD576" s="1"/>
      <c r="AE576" s="1"/>
      <c r="AF576" s="7"/>
      <c r="AG576" s="7"/>
      <c r="AH576" s="109"/>
      <c r="AI576" s="109"/>
      <c r="AJ576" s="1"/>
      <c r="AK576" s="1"/>
      <c r="AL576" s="7"/>
      <c r="AM576" s="7"/>
      <c r="AN576" s="109"/>
      <c r="AO576" s="109"/>
      <c r="AP576" s="1"/>
      <c r="AQ576" s="1"/>
      <c r="AR576" s="7"/>
      <c r="AS576" s="7"/>
      <c r="AT576" s="109"/>
      <c r="AU576" s="109"/>
      <c r="AV576" s="1"/>
      <c r="AW576" s="1"/>
      <c r="AX576" s="7"/>
      <c r="AY576" s="7"/>
      <c r="AZ576" s="109"/>
      <c r="BA576" s="109"/>
      <c r="BB576" s="1"/>
      <c r="BC576" s="1"/>
      <c r="BD576" s="7"/>
      <c r="BE576" s="7"/>
      <c r="BF576" s="109"/>
      <c r="BG576" s="109"/>
    </row>
    <row r="577" spans="1:59" ht="14.25" customHeight="1">
      <c r="A577" s="1"/>
      <c r="B577" s="7"/>
      <c r="C577" s="7"/>
      <c r="D577" s="109"/>
      <c r="E577" s="109"/>
      <c r="F577" s="1"/>
      <c r="G577" s="1"/>
      <c r="H577" s="7"/>
      <c r="I577" s="7"/>
      <c r="J577" s="109"/>
      <c r="K577" s="109"/>
      <c r="L577" s="1"/>
      <c r="M577" s="1"/>
      <c r="N577" s="7"/>
      <c r="O577" s="7"/>
      <c r="P577" s="109"/>
      <c r="Q577" s="109"/>
      <c r="R577" s="1"/>
      <c r="S577" s="1"/>
      <c r="T577" s="7"/>
      <c r="U577" s="7"/>
      <c r="V577" s="109"/>
      <c r="W577" s="109"/>
      <c r="X577" s="1"/>
      <c r="Y577" s="1"/>
      <c r="Z577" s="7"/>
      <c r="AA577" s="7"/>
      <c r="AB577" s="109"/>
      <c r="AC577" s="109"/>
      <c r="AD577" s="1"/>
      <c r="AE577" s="1"/>
      <c r="AF577" s="7"/>
      <c r="AG577" s="7"/>
      <c r="AH577" s="109"/>
      <c r="AI577" s="109"/>
      <c r="AJ577" s="1"/>
      <c r="AK577" s="1"/>
      <c r="AL577" s="7"/>
      <c r="AM577" s="7"/>
      <c r="AN577" s="109"/>
      <c r="AO577" s="109"/>
      <c r="AP577" s="1"/>
      <c r="AQ577" s="1"/>
      <c r="AR577" s="7"/>
      <c r="AS577" s="7"/>
      <c r="AT577" s="109"/>
      <c r="AU577" s="109"/>
      <c r="AV577" s="1"/>
      <c r="AW577" s="1"/>
      <c r="AX577" s="7"/>
      <c r="AY577" s="7"/>
      <c r="AZ577" s="109"/>
      <c r="BA577" s="109"/>
      <c r="BB577" s="1"/>
      <c r="BC577" s="1"/>
      <c r="BD577" s="7"/>
      <c r="BE577" s="7"/>
      <c r="BF577" s="109"/>
      <c r="BG577" s="109"/>
    </row>
    <row r="578" spans="1:59" ht="14.25" customHeight="1">
      <c r="A578" s="1"/>
      <c r="B578" s="7"/>
      <c r="C578" s="7"/>
      <c r="D578" s="109"/>
      <c r="E578" s="109"/>
      <c r="F578" s="1"/>
      <c r="G578" s="1"/>
      <c r="H578" s="7"/>
      <c r="I578" s="7"/>
      <c r="J578" s="109"/>
      <c r="K578" s="109"/>
      <c r="L578" s="1"/>
      <c r="M578" s="1"/>
      <c r="N578" s="7"/>
      <c r="O578" s="7"/>
      <c r="P578" s="109"/>
      <c r="Q578" s="109"/>
      <c r="R578" s="1"/>
      <c r="S578" s="1"/>
      <c r="T578" s="7"/>
      <c r="U578" s="7"/>
      <c r="V578" s="109"/>
      <c r="W578" s="109"/>
      <c r="X578" s="1"/>
      <c r="Y578" s="1"/>
      <c r="Z578" s="7"/>
      <c r="AA578" s="7"/>
      <c r="AB578" s="109"/>
      <c r="AC578" s="109"/>
      <c r="AD578" s="1"/>
      <c r="AE578" s="1"/>
      <c r="AF578" s="7"/>
      <c r="AG578" s="7"/>
      <c r="AH578" s="109"/>
      <c r="AI578" s="109"/>
      <c r="AJ578" s="1"/>
      <c r="AK578" s="1"/>
      <c r="AL578" s="7"/>
      <c r="AM578" s="7"/>
      <c r="AN578" s="109"/>
      <c r="AO578" s="109"/>
      <c r="AP578" s="1"/>
      <c r="AQ578" s="1"/>
      <c r="AR578" s="7"/>
      <c r="AS578" s="7"/>
      <c r="AT578" s="109"/>
      <c r="AU578" s="109"/>
      <c r="AV578" s="1"/>
      <c r="AW578" s="1"/>
      <c r="AX578" s="7"/>
      <c r="AY578" s="7"/>
      <c r="AZ578" s="109"/>
      <c r="BA578" s="109"/>
      <c r="BB578" s="1"/>
      <c r="BC578" s="1"/>
      <c r="BD578" s="7"/>
      <c r="BE578" s="7"/>
      <c r="BF578" s="109"/>
      <c r="BG578" s="109"/>
    </row>
    <row r="579" spans="1:59" ht="14.25" customHeight="1">
      <c r="A579" s="1"/>
      <c r="B579" s="7"/>
      <c r="C579" s="7"/>
      <c r="D579" s="109"/>
      <c r="E579" s="109"/>
      <c r="F579" s="1"/>
      <c r="G579" s="1"/>
      <c r="H579" s="7"/>
      <c r="I579" s="7"/>
      <c r="J579" s="109"/>
      <c r="K579" s="109"/>
      <c r="L579" s="1"/>
      <c r="M579" s="1"/>
      <c r="N579" s="7"/>
      <c r="O579" s="7"/>
      <c r="P579" s="109"/>
      <c r="Q579" s="109"/>
      <c r="R579" s="1"/>
      <c r="S579" s="1"/>
      <c r="T579" s="7"/>
      <c r="U579" s="7"/>
      <c r="V579" s="109"/>
      <c r="W579" s="109"/>
      <c r="X579" s="1"/>
      <c r="Y579" s="1"/>
      <c r="Z579" s="7"/>
      <c r="AA579" s="7"/>
      <c r="AB579" s="109"/>
      <c r="AC579" s="109"/>
      <c r="AD579" s="1"/>
      <c r="AE579" s="1"/>
      <c r="AF579" s="7"/>
      <c r="AG579" s="7"/>
      <c r="AH579" s="109"/>
      <c r="AI579" s="109"/>
      <c r="AJ579" s="1"/>
      <c r="AK579" s="1"/>
      <c r="AL579" s="7"/>
      <c r="AM579" s="7"/>
      <c r="AN579" s="109"/>
      <c r="AO579" s="109"/>
      <c r="AP579" s="1"/>
      <c r="AQ579" s="1"/>
      <c r="AR579" s="7"/>
      <c r="AS579" s="7"/>
      <c r="AT579" s="109"/>
      <c r="AU579" s="109"/>
      <c r="AV579" s="1"/>
      <c r="AW579" s="1"/>
      <c r="AX579" s="7"/>
      <c r="AY579" s="7"/>
      <c r="AZ579" s="109"/>
      <c r="BA579" s="109"/>
      <c r="BB579" s="1"/>
      <c r="BC579" s="1"/>
      <c r="BD579" s="7"/>
      <c r="BE579" s="7"/>
      <c r="BF579" s="109"/>
      <c r="BG579" s="109"/>
    </row>
    <row r="580" spans="1:59" ht="14.25" customHeight="1">
      <c r="A580" s="1"/>
      <c r="B580" s="7"/>
      <c r="C580" s="7"/>
      <c r="D580" s="109"/>
      <c r="E580" s="109"/>
      <c r="F580" s="1"/>
      <c r="G580" s="1"/>
      <c r="H580" s="7"/>
      <c r="I580" s="7"/>
      <c r="J580" s="109"/>
      <c r="K580" s="109"/>
      <c r="L580" s="1"/>
      <c r="M580" s="1"/>
      <c r="N580" s="7"/>
      <c r="O580" s="7"/>
      <c r="P580" s="109"/>
      <c r="Q580" s="109"/>
      <c r="R580" s="1"/>
      <c r="S580" s="1"/>
      <c r="T580" s="7"/>
      <c r="U580" s="7"/>
      <c r="V580" s="109"/>
      <c r="W580" s="109"/>
      <c r="X580" s="1"/>
      <c r="Y580" s="1"/>
      <c r="Z580" s="7"/>
      <c r="AA580" s="7"/>
      <c r="AB580" s="109"/>
      <c r="AC580" s="109"/>
      <c r="AD580" s="1"/>
      <c r="AE580" s="1"/>
      <c r="AF580" s="7"/>
      <c r="AG580" s="7"/>
      <c r="AH580" s="109"/>
      <c r="AI580" s="109"/>
      <c r="AJ580" s="1"/>
      <c r="AK580" s="1"/>
      <c r="AL580" s="7"/>
      <c r="AM580" s="7"/>
      <c r="AN580" s="109"/>
      <c r="AO580" s="109"/>
      <c r="AP580" s="1"/>
      <c r="AQ580" s="1"/>
      <c r="AR580" s="7"/>
      <c r="AS580" s="7"/>
      <c r="AT580" s="109"/>
      <c r="AU580" s="109"/>
      <c r="AV580" s="1"/>
      <c r="AW580" s="1"/>
      <c r="AX580" s="7"/>
      <c r="AY580" s="7"/>
      <c r="AZ580" s="109"/>
      <c r="BA580" s="109"/>
      <c r="BB580" s="1"/>
      <c r="BC580" s="1"/>
      <c r="BD580" s="7"/>
      <c r="BE580" s="7"/>
      <c r="BF580" s="109"/>
      <c r="BG580" s="109"/>
    </row>
    <row r="581" spans="1:59" ht="14.25" customHeight="1">
      <c r="A581" s="1"/>
      <c r="B581" s="7"/>
      <c r="C581" s="7"/>
      <c r="D581" s="109"/>
      <c r="E581" s="109"/>
      <c r="F581" s="1"/>
      <c r="G581" s="1"/>
      <c r="H581" s="7"/>
      <c r="I581" s="7"/>
      <c r="J581" s="109"/>
      <c r="K581" s="109"/>
      <c r="L581" s="1"/>
      <c r="M581" s="1"/>
      <c r="N581" s="7"/>
      <c r="O581" s="7"/>
      <c r="P581" s="109"/>
      <c r="Q581" s="109"/>
      <c r="R581" s="1"/>
      <c r="S581" s="1"/>
      <c r="T581" s="7"/>
      <c r="U581" s="7"/>
      <c r="V581" s="109"/>
      <c r="W581" s="109"/>
      <c r="X581" s="1"/>
      <c r="Y581" s="1"/>
      <c r="Z581" s="7"/>
      <c r="AA581" s="7"/>
      <c r="AB581" s="109"/>
      <c r="AC581" s="109"/>
      <c r="AD581" s="1"/>
      <c r="AE581" s="1"/>
      <c r="AF581" s="7"/>
      <c r="AG581" s="7"/>
      <c r="AH581" s="109"/>
      <c r="AI581" s="109"/>
      <c r="AJ581" s="1"/>
      <c r="AK581" s="1"/>
      <c r="AL581" s="7"/>
      <c r="AM581" s="7"/>
      <c r="AN581" s="109"/>
      <c r="AO581" s="109"/>
      <c r="AP581" s="1"/>
      <c r="AQ581" s="1"/>
      <c r="AR581" s="7"/>
      <c r="AS581" s="7"/>
      <c r="AT581" s="109"/>
      <c r="AU581" s="109"/>
      <c r="AV581" s="1"/>
      <c r="AW581" s="1"/>
      <c r="AX581" s="7"/>
      <c r="AY581" s="7"/>
      <c r="AZ581" s="109"/>
      <c r="BA581" s="109"/>
      <c r="BB581" s="1"/>
      <c r="BC581" s="1"/>
      <c r="BD581" s="7"/>
      <c r="BE581" s="7"/>
      <c r="BF581" s="109"/>
      <c r="BG581" s="109"/>
    </row>
    <row r="582" spans="1:59" ht="14.25" customHeight="1">
      <c r="A582" s="1"/>
      <c r="B582" s="7"/>
      <c r="C582" s="7"/>
      <c r="D582" s="109"/>
      <c r="E582" s="109"/>
      <c r="F582" s="1"/>
      <c r="G582" s="1"/>
      <c r="H582" s="7"/>
      <c r="I582" s="7"/>
      <c r="J582" s="109"/>
      <c r="K582" s="109"/>
      <c r="L582" s="1"/>
      <c r="M582" s="1"/>
      <c r="N582" s="7"/>
      <c r="O582" s="7"/>
      <c r="P582" s="109"/>
      <c r="Q582" s="109"/>
      <c r="R582" s="1"/>
      <c r="S582" s="1"/>
      <c r="T582" s="7"/>
      <c r="U582" s="7"/>
      <c r="V582" s="109"/>
      <c r="W582" s="109"/>
      <c r="X582" s="1"/>
      <c r="Y582" s="1"/>
      <c r="Z582" s="7"/>
      <c r="AA582" s="7"/>
      <c r="AB582" s="109"/>
      <c r="AC582" s="109"/>
      <c r="AD582" s="1"/>
      <c r="AE582" s="1"/>
      <c r="AF582" s="7"/>
      <c r="AG582" s="7"/>
      <c r="AH582" s="109"/>
      <c r="AI582" s="109"/>
      <c r="AJ582" s="1"/>
      <c r="AK582" s="1"/>
      <c r="AL582" s="7"/>
      <c r="AM582" s="7"/>
      <c r="AN582" s="109"/>
      <c r="AO582" s="109"/>
      <c r="AP582" s="1"/>
      <c r="AQ582" s="1"/>
      <c r="AR582" s="7"/>
      <c r="AS582" s="7"/>
      <c r="AT582" s="109"/>
      <c r="AU582" s="109"/>
      <c r="AV582" s="1"/>
      <c r="AW582" s="1"/>
      <c r="AX582" s="7"/>
      <c r="AY582" s="7"/>
      <c r="AZ582" s="109"/>
      <c r="BA582" s="109"/>
      <c r="BB582" s="1"/>
      <c r="BC582" s="1"/>
      <c r="BD582" s="7"/>
      <c r="BE582" s="7"/>
      <c r="BF582" s="109"/>
      <c r="BG582" s="109"/>
    </row>
    <row r="583" spans="1:59" ht="14.25" customHeight="1">
      <c r="A583" s="1"/>
      <c r="B583" s="7"/>
      <c r="C583" s="7"/>
      <c r="D583" s="109"/>
      <c r="E583" s="109"/>
      <c r="F583" s="1"/>
      <c r="G583" s="1"/>
      <c r="H583" s="7"/>
      <c r="I583" s="7"/>
      <c r="J583" s="109"/>
      <c r="K583" s="109"/>
      <c r="L583" s="1"/>
      <c r="M583" s="1"/>
      <c r="N583" s="7"/>
      <c r="O583" s="7"/>
      <c r="P583" s="109"/>
      <c r="Q583" s="109"/>
      <c r="R583" s="1"/>
      <c r="S583" s="1"/>
      <c r="T583" s="7"/>
      <c r="U583" s="7"/>
      <c r="V583" s="109"/>
      <c r="W583" s="109"/>
      <c r="X583" s="1"/>
      <c r="Y583" s="1"/>
      <c r="Z583" s="7"/>
      <c r="AA583" s="7"/>
      <c r="AB583" s="109"/>
      <c r="AC583" s="109"/>
      <c r="AD583" s="1"/>
      <c r="AE583" s="1"/>
      <c r="AF583" s="7"/>
      <c r="AG583" s="7"/>
      <c r="AH583" s="109"/>
      <c r="AI583" s="109"/>
      <c r="AJ583" s="1"/>
      <c r="AK583" s="1"/>
      <c r="AL583" s="7"/>
      <c r="AM583" s="7"/>
      <c r="AN583" s="109"/>
      <c r="AO583" s="109"/>
      <c r="AP583" s="1"/>
      <c r="AQ583" s="1"/>
      <c r="AR583" s="7"/>
      <c r="AS583" s="7"/>
      <c r="AT583" s="109"/>
      <c r="AU583" s="109"/>
      <c r="AV583" s="1"/>
      <c r="AW583" s="1"/>
      <c r="AX583" s="7"/>
      <c r="AY583" s="7"/>
      <c r="AZ583" s="109"/>
      <c r="BA583" s="109"/>
      <c r="BB583" s="1"/>
      <c r="BC583" s="1"/>
      <c r="BD583" s="7"/>
      <c r="BE583" s="7"/>
      <c r="BF583" s="109"/>
      <c r="BG583" s="109"/>
    </row>
    <row r="584" spans="1:59" ht="14.25" customHeight="1">
      <c r="A584" s="1"/>
      <c r="B584" s="7"/>
      <c r="C584" s="7"/>
      <c r="D584" s="109"/>
      <c r="E584" s="109"/>
      <c r="F584" s="1"/>
      <c r="G584" s="1"/>
      <c r="H584" s="7"/>
      <c r="I584" s="7"/>
      <c r="J584" s="109"/>
      <c r="K584" s="109"/>
      <c r="L584" s="1"/>
      <c r="M584" s="1"/>
      <c r="N584" s="7"/>
      <c r="O584" s="7"/>
      <c r="P584" s="109"/>
      <c r="Q584" s="109"/>
      <c r="R584" s="1"/>
      <c r="S584" s="1"/>
      <c r="T584" s="7"/>
      <c r="U584" s="7"/>
      <c r="V584" s="109"/>
      <c r="W584" s="109"/>
      <c r="X584" s="1"/>
      <c r="Y584" s="1"/>
      <c r="Z584" s="7"/>
      <c r="AA584" s="7"/>
      <c r="AB584" s="109"/>
      <c r="AC584" s="109"/>
      <c r="AD584" s="1"/>
      <c r="AE584" s="1"/>
      <c r="AF584" s="7"/>
      <c r="AG584" s="7"/>
      <c r="AH584" s="109"/>
      <c r="AI584" s="109"/>
      <c r="AJ584" s="1"/>
      <c r="AK584" s="1"/>
      <c r="AL584" s="7"/>
      <c r="AM584" s="7"/>
      <c r="AN584" s="109"/>
      <c r="AO584" s="109"/>
      <c r="AP584" s="1"/>
      <c r="AQ584" s="1"/>
      <c r="AR584" s="7"/>
      <c r="AS584" s="7"/>
      <c r="AT584" s="109"/>
      <c r="AU584" s="109"/>
      <c r="AV584" s="1"/>
      <c r="AW584" s="1"/>
      <c r="AX584" s="7"/>
      <c r="AY584" s="7"/>
      <c r="AZ584" s="109"/>
      <c r="BA584" s="109"/>
      <c r="BB584" s="1"/>
      <c r="BC584" s="1"/>
      <c r="BD584" s="7"/>
      <c r="BE584" s="7"/>
      <c r="BF584" s="109"/>
      <c r="BG584" s="109"/>
    </row>
    <row r="585" spans="1:59" ht="14.25" customHeight="1">
      <c r="A585" s="1"/>
      <c r="B585" s="7"/>
      <c r="C585" s="7"/>
      <c r="D585" s="109"/>
      <c r="E585" s="109"/>
      <c r="F585" s="1"/>
      <c r="G585" s="1"/>
      <c r="H585" s="7"/>
      <c r="I585" s="7"/>
      <c r="J585" s="109"/>
      <c r="K585" s="109"/>
      <c r="L585" s="1"/>
      <c r="M585" s="1"/>
      <c r="N585" s="7"/>
      <c r="O585" s="7"/>
      <c r="P585" s="109"/>
      <c r="Q585" s="109"/>
      <c r="R585" s="1"/>
      <c r="S585" s="1"/>
      <c r="T585" s="7"/>
      <c r="U585" s="7"/>
      <c r="V585" s="109"/>
      <c r="W585" s="109"/>
      <c r="X585" s="1"/>
      <c r="Y585" s="1"/>
      <c r="Z585" s="7"/>
      <c r="AA585" s="7"/>
      <c r="AB585" s="109"/>
      <c r="AC585" s="109"/>
      <c r="AD585" s="1"/>
      <c r="AE585" s="1"/>
      <c r="AF585" s="7"/>
      <c r="AG585" s="7"/>
      <c r="AH585" s="109"/>
      <c r="AI585" s="109"/>
      <c r="AJ585" s="1"/>
      <c r="AK585" s="1"/>
      <c r="AL585" s="7"/>
      <c r="AM585" s="7"/>
      <c r="AN585" s="109"/>
      <c r="AO585" s="109"/>
      <c r="AP585" s="1"/>
      <c r="AQ585" s="1"/>
      <c r="AR585" s="7"/>
      <c r="AS585" s="7"/>
      <c r="AT585" s="109"/>
      <c r="AU585" s="109"/>
      <c r="AV585" s="1"/>
      <c r="AW585" s="1"/>
      <c r="AX585" s="7"/>
      <c r="AY585" s="7"/>
      <c r="AZ585" s="109"/>
      <c r="BA585" s="109"/>
      <c r="BB585" s="1"/>
      <c r="BC585" s="1"/>
      <c r="BD585" s="7"/>
      <c r="BE585" s="7"/>
      <c r="BF585" s="109"/>
      <c r="BG585" s="109"/>
    </row>
    <row r="586" spans="1:59" ht="14.25" customHeight="1">
      <c r="A586" s="1"/>
      <c r="B586" s="7"/>
      <c r="C586" s="7"/>
      <c r="D586" s="109"/>
      <c r="E586" s="109"/>
      <c r="F586" s="1"/>
      <c r="G586" s="1"/>
      <c r="H586" s="7"/>
      <c r="I586" s="7"/>
      <c r="J586" s="109"/>
      <c r="K586" s="109"/>
      <c r="L586" s="1"/>
      <c r="M586" s="1"/>
      <c r="N586" s="7"/>
      <c r="O586" s="7"/>
      <c r="P586" s="109"/>
      <c r="Q586" s="109"/>
      <c r="R586" s="1"/>
      <c r="S586" s="1"/>
      <c r="T586" s="7"/>
      <c r="U586" s="7"/>
      <c r="V586" s="109"/>
      <c r="W586" s="109"/>
      <c r="X586" s="1"/>
      <c r="Y586" s="1"/>
      <c r="Z586" s="7"/>
      <c r="AA586" s="7"/>
      <c r="AB586" s="109"/>
      <c r="AC586" s="109"/>
      <c r="AD586" s="1"/>
      <c r="AE586" s="1"/>
      <c r="AF586" s="7"/>
      <c r="AG586" s="7"/>
      <c r="AH586" s="109"/>
      <c r="AI586" s="109"/>
      <c r="AJ586" s="1"/>
      <c r="AK586" s="1"/>
      <c r="AL586" s="7"/>
      <c r="AM586" s="7"/>
      <c r="AN586" s="109"/>
      <c r="AO586" s="109"/>
      <c r="AP586" s="1"/>
      <c r="AQ586" s="1"/>
      <c r="AR586" s="7"/>
      <c r="AS586" s="7"/>
      <c r="AT586" s="109"/>
      <c r="AU586" s="109"/>
      <c r="AV586" s="1"/>
      <c r="AW586" s="1"/>
      <c r="AX586" s="7"/>
      <c r="AY586" s="7"/>
      <c r="AZ586" s="109"/>
      <c r="BA586" s="109"/>
      <c r="BB586" s="1"/>
      <c r="BC586" s="1"/>
      <c r="BD586" s="7"/>
      <c r="BE586" s="7"/>
      <c r="BF586" s="109"/>
      <c r="BG586" s="109"/>
    </row>
    <row r="587" spans="1:59" ht="14.25" customHeight="1">
      <c r="A587" s="1"/>
      <c r="B587" s="7"/>
      <c r="C587" s="7"/>
      <c r="D587" s="109"/>
      <c r="E587" s="109"/>
      <c r="F587" s="1"/>
      <c r="G587" s="1"/>
      <c r="H587" s="7"/>
      <c r="I587" s="7"/>
      <c r="J587" s="109"/>
      <c r="K587" s="109"/>
      <c r="L587" s="1"/>
      <c r="M587" s="1"/>
      <c r="N587" s="7"/>
      <c r="O587" s="7"/>
      <c r="P587" s="109"/>
      <c r="Q587" s="109"/>
      <c r="R587" s="1"/>
      <c r="S587" s="1"/>
      <c r="T587" s="7"/>
      <c r="U587" s="7"/>
      <c r="V587" s="109"/>
      <c r="W587" s="109"/>
      <c r="X587" s="1"/>
      <c r="Y587" s="1"/>
      <c r="Z587" s="7"/>
      <c r="AA587" s="7"/>
      <c r="AB587" s="109"/>
      <c r="AC587" s="109"/>
      <c r="AD587" s="1"/>
      <c r="AE587" s="1"/>
      <c r="AF587" s="7"/>
      <c r="AG587" s="7"/>
      <c r="AH587" s="109"/>
      <c r="AI587" s="109"/>
      <c r="AJ587" s="1"/>
      <c r="AK587" s="1"/>
      <c r="AL587" s="7"/>
      <c r="AM587" s="7"/>
      <c r="AN587" s="109"/>
      <c r="AO587" s="109"/>
      <c r="AP587" s="1"/>
      <c r="AQ587" s="1"/>
      <c r="AR587" s="7"/>
      <c r="AS587" s="7"/>
      <c r="AT587" s="109"/>
      <c r="AU587" s="109"/>
      <c r="AV587" s="1"/>
      <c r="AW587" s="1"/>
      <c r="AX587" s="7"/>
      <c r="AY587" s="7"/>
      <c r="AZ587" s="109"/>
      <c r="BA587" s="109"/>
      <c r="BB587" s="1"/>
      <c r="BC587" s="1"/>
      <c r="BD587" s="7"/>
      <c r="BE587" s="7"/>
      <c r="BF587" s="109"/>
      <c r="BG587" s="109"/>
    </row>
    <row r="588" spans="1:59" ht="14.25" customHeight="1">
      <c r="A588" s="1"/>
      <c r="B588" s="7"/>
      <c r="C588" s="7"/>
      <c r="D588" s="109"/>
      <c r="E588" s="109"/>
      <c r="F588" s="1"/>
      <c r="G588" s="1"/>
      <c r="H588" s="7"/>
      <c r="I588" s="7"/>
      <c r="J588" s="109"/>
      <c r="K588" s="109"/>
      <c r="L588" s="1"/>
      <c r="M588" s="1"/>
      <c r="N588" s="7"/>
      <c r="O588" s="7"/>
      <c r="P588" s="109"/>
      <c r="Q588" s="109"/>
      <c r="R588" s="1"/>
      <c r="S588" s="1"/>
      <c r="T588" s="7"/>
      <c r="U588" s="7"/>
      <c r="V588" s="109"/>
      <c r="W588" s="109"/>
      <c r="X588" s="1"/>
      <c r="Y588" s="1"/>
      <c r="Z588" s="7"/>
      <c r="AA588" s="7"/>
      <c r="AB588" s="109"/>
      <c r="AC588" s="109"/>
      <c r="AD588" s="1"/>
      <c r="AE588" s="1"/>
      <c r="AF588" s="7"/>
      <c r="AG588" s="7"/>
      <c r="AH588" s="109"/>
      <c r="AI588" s="109"/>
      <c r="AJ588" s="1"/>
      <c r="AK588" s="1"/>
      <c r="AL588" s="7"/>
      <c r="AM588" s="7"/>
      <c r="AN588" s="109"/>
      <c r="AO588" s="109"/>
      <c r="AP588" s="1"/>
      <c r="AQ588" s="1"/>
      <c r="AR588" s="7"/>
      <c r="AS588" s="7"/>
      <c r="AT588" s="109"/>
      <c r="AU588" s="109"/>
      <c r="AV588" s="1"/>
      <c r="AW588" s="1"/>
      <c r="AX588" s="7"/>
      <c r="AY588" s="7"/>
      <c r="AZ588" s="109"/>
      <c r="BA588" s="109"/>
      <c r="BB588" s="1"/>
      <c r="BC588" s="1"/>
      <c r="BD588" s="7"/>
      <c r="BE588" s="7"/>
      <c r="BF588" s="109"/>
      <c r="BG588" s="109"/>
    </row>
    <row r="589" spans="1:59" ht="14.25" customHeight="1">
      <c r="A589" s="1"/>
      <c r="B589" s="7"/>
      <c r="C589" s="7"/>
      <c r="D589" s="109"/>
      <c r="E589" s="109"/>
      <c r="F589" s="1"/>
      <c r="G589" s="1"/>
      <c r="H589" s="7"/>
      <c r="I589" s="7"/>
      <c r="J589" s="109"/>
      <c r="K589" s="109"/>
      <c r="L589" s="1"/>
      <c r="M589" s="1"/>
      <c r="N589" s="7"/>
      <c r="O589" s="7"/>
      <c r="P589" s="109"/>
      <c r="Q589" s="109"/>
      <c r="R589" s="1"/>
      <c r="S589" s="1"/>
      <c r="T589" s="7"/>
      <c r="U589" s="7"/>
      <c r="V589" s="109"/>
      <c r="W589" s="109"/>
      <c r="X589" s="1"/>
      <c r="Y589" s="1"/>
      <c r="Z589" s="7"/>
      <c r="AA589" s="7"/>
      <c r="AB589" s="109"/>
      <c r="AC589" s="109"/>
      <c r="AD589" s="1"/>
      <c r="AE589" s="1"/>
      <c r="AF589" s="7"/>
      <c r="AG589" s="7"/>
      <c r="AH589" s="109"/>
      <c r="AI589" s="109"/>
      <c r="AJ589" s="1"/>
      <c r="AK589" s="1"/>
      <c r="AL589" s="7"/>
      <c r="AM589" s="7"/>
      <c r="AN589" s="109"/>
      <c r="AO589" s="109"/>
      <c r="AP589" s="1"/>
      <c r="AQ589" s="1"/>
      <c r="AR589" s="7"/>
      <c r="AS589" s="7"/>
      <c r="AT589" s="109"/>
      <c r="AU589" s="109"/>
      <c r="AV589" s="1"/>
      <c r="AW589" s="1"/>
      <c r="AX589" s="7"/>
      <c r="AY589" s="7"/>
      <c r="AZ589" s="109"/>
      <c r="BA589" s="109"/>
      <c r="BB589" s="1"/>
      <c r="BC589" s="1"/>
      <c r="BD589" s="7"/>
      <c r="BE589" s="7"/>
      <c r="BF589" s="109"/>
      <c r="BG589" s="109"/>
    </row>
    <row r="590" spans="1:59" ht="14.25" customHeight="1">
      <c r="A590" s="1"/>
      <c r="B590" s="7"/>
      <c r="C590" s="7"/>
      <c r="D590" s="109"/>
      <c r="E590" s="109"/>
      <c r="F590" s="1"/>
      <c r="G590" s="1"/>
      <c r="H590" s="7"/>
      <c r="I590" s="7"/>
      <c r="J590" s="109"/>
      <c r="K590" s="109"/>
      <c r="L590" s="1"/>
      <c r="M590" s="1"/>
      <c r="N590" s="7"/>
      <c r="O590" s="7"/>
      <c r="P590" s="109"/>
      <c r="Q590" s="109"/>
      <c r="R590" s="1"/>
      <c r="S590" s="1"/>
      <c r="T590" s="7"/>
      <c r="U590" s="7"/>
      <c r="V590" s="109"/>
      <c r="W590" s="109"/>
      <c r="X590" s="1"/>
      <c r="Y590" s="1"/>
      <c r="Z590" s="7"/>
      <c r="AA590" s="7"/>
      <c r="AB590" s="109"/>
      <c r="AC590" s="109"/>
      <c r="AD590" s="1"/>
      <c r="AE590" s="1"/>
      <c r="AF590" s="7"/>
      <c r="AG590" s="7"/>
      <c r="AH590" s="109"/>
      <c r="AI590" s="109"/>
      <c r="AJ590" s="1"/>
      <c r="AK590" s="1"/>
      <c r="AL590" s="7"/>
      <c r="AM590" s="7"/>
      <c r="AN590" s="109"/>
      <c r="AO590" s="109"/>
      <c r="AP590" s="1"/>
      <c r="AQ590" s="1"/>
      <c r="AR590" s="7"/>
      <c r="AS590" s="7"/>
      <c r="AT590" s="109"/>
      <c r="AU590" s="109"/>
      <c r="AV590" s="1"/>
      <c r="AW590" s="1"/>
      <c r="AX590" s="7"/>
      <c r="AY590" s="7"/>
      <c r="AZ590" s="109"/>
      <c r="BA590" s="109"/>
      <c r="BB590" s="1"/>
      <c r="BC590" s="1"/>
      <c r="BD590" s="7"/>
      <c r="BE590" s="7"/>
      <c r="BF590" s="109"/>
      <c r="BG590" s="109"/>
    </row>
    <row r="591" spans="1:59" ht="14.25" customHeight="1">
      <c r="A591" s="1"/>
      <c r="B591" s="7"/>
      <c r="C591" s="7"/>
      <c r="D591" s="109"/>
      <c r="E591" s="109"/>
      <c r="F591" s="1"/>
      <c r="G591" s="1"/>
      <c r="H591" s="7"/>
      <c r="I591" s="7"/>
      <c r="J591" s="109"/>
      <c r="K591" s="109"/>
      <c r="L591" s="1"/>
      <c r="M591" s="1"/>
      <c r="N591" s="7"/>
      <c r="O591" s="7"/>
      <c r="P591" s="109"/>
      <c r="Q591" s="109"/>
      <c r="R591" s="1"/>
      <c r="S591" s="1"/>
      <c r="T591" s="7"/>
      <c r="U591" s="7"/>
      <c r="V591" s="109"/>
      <c r="W591" s="109"/>
      <c r="X591" s="1"/>
      <c r="Y591" s="1"/>
      <c r="Z591" s="7"/>
      <c r="AA591" s="7"/>
      <c r="AB591" s="109"/>
      <c r="AC591" s="109"/>
      <c r="AD591" s="1"/>
      <c r="AE591" s="1"/>
      <c r="AF591" s="7"/>
      <c r="AG591" s="7"/>
      <c r="AH591" s="109"/>
      <c r="AI591" s="109"/>
      <c r="AJ591" s="1"/>
      <c r="AK591" s="1"/>
      <c r="AL591" s="7"/>
      <c r="AM591" s="7"/>
      <c r="AN591" s="109"/>
      <c r="AO591" s="109"/>
      <c r="AP591" s="1"/>
      <c r="AQ591" s="1"/>
      <c r="AR591" s="7"/>
      <c r="AS591" s="7"/>
      <c r="AT591" s="109"/>
      <c r="AU591" s="109"/>
      <c r="AV591" s="1"/>
      <c r="AW591" s="1"/>
      <c r="AX591" s="7"/>
      <c r="AY591" s="7"/>
      <c r="AZ591" s="109"/>
      <c r="BA591" s="109"/>
      <c r="BB591" s="1"/>
      <c r="BC591" s="1"/>
      <c r="BD591" s="7"/>
      <c r="BE591" s="7"/>
      <c r="BF591" s="109"/>
      <c r="BG591" s="109"/>
    </row>
    <row r="592" spans="1:59" ht="14.25" customHeight="1">
      <c r="A592" s="1"/>
      <c r="B592" s="7"/>
      <c r="C592" s="7"/>
      <c r="D592" s="109"/>
      <c r="E592" s="109"/>
      <c r="F592" s="1"/>
      <c r="G592" s="1"/>
      <c r="H592" s="7"/>
      <c r="I592" s="7"/>
      <c r="J592" s="109"/>
      <c r="K592" s="109"/>
      <c r="L592" s="1"/>
      <c r="M592" s="1"/>
      <c r="N592" s="7"/>
      <c r="O592" s="7"/>
      <c r="P592" s="109"/>
      <c r="Q592" s="109"/>
      <c r="R592" s="1"/>
      <c r="S592" s="1"/>
      <c r="T592" s="7"/>
      <c r="U592" s="7"/>
      <c r="V592" s="109"/>
      <c r="W592" s="109"/>
      <c r="X592" s="1"/>
      <c r="Y592" s="1"/>
      <c r="Z592" s="7"/>
      <c r="AA592" s="7"/>
      <c r="AB592" s="109"/>
      <c r="AC592" s="109"/>
      <c r="AD592" s="1"/>
      <c r="AE592" s="1"/>
      <c r="AF592" s="7"/>
      <c r="AG592" s="7"/>
      <c r="AH592" s="109"/>
      <c r="AI592" s="109"/>
      <c r="AJ592" s="1"/>
      <c r="AK592" s="1"/>
      <c r="AL592" s="7"/>
      <c r="AM592" s="7"/>
      <c r="AN592" s="109"/>
      <c r="AO592" s="109"/>
      <c r="AP592" s="1"/>
      <c r="AQ592" s="1"/>
      <c r="AR592" s="7"/>
      <c r="AS592" s="7"/>
      <c r="AT592" s="109"/>
      <c r="AU592" s="109"/>
      <c r="AV592" s="1"/>
      <c r="AW592" s="1"/>
      <c r="AX592" s="7"/>
      <c r="AY592" s="7"/>
      <c r="AZ592" s="109"/>
      <c r="BA592" s="109"/>
      <c r="BB592" s="1"/>
      <c r="BC592" s="1"/>
      <c r="BD592" s="7"/>
      <c r="BE592" s="7"/>
      <c r="BF592" s="109"/>
      <c r="BG592" s="109"/>
    </row>
    <row r="593" spans="1:59" ht="14.25" customHeight="1">
      <c r="A593" s="1"/>
      <c r="B593" s="7"/>
      <c r="C593" s="7"/>
      <c r="D593" s="109"/>
      <c r="E593" s="109"/>
      <c r="F593" s="1"/>
      <c r="G593" s="1"/>
      <c r="H593" s="7"/>
      <c r="I593" s="7"/>
      <c r="J593" s="109"/>
      <c r="K593" s="109"/>
      <c r="L593" s="1"/>
      <c r="M593" s="1"/>
      <c r="N593" s="7"/>
      <c r="O593" s="7"/>
      <c r="P593" s="109"/>
      <c r="Q593" s="109"/>
      <c r="R593" s="1"/>
      <c r="S593" s="1"/>
      <c r="T593" s="7"/>
      <c r="U593" s="7"/>
      <c r="V593" s="109"/>
      <c r="W593" s="109"/>
      <c r="X593" s="1"/>
      <c r="Y593" s="1"/>
      <c r="Z593" s="7"/>
      <c r="AA593" s="7"/>
      <c r="AB593" s="109"/>
      <c r="AC593" s="109"/>
      <c r="AD593" s="1"/>
      <c r="AE593" s="1"/>
      <c r="AF593" s="7"/>
      <c r="AG593" s="7"/>
      <c r="AH593" s="109"/>
      <c r="AI593" s="109"/>
      <c r="AJ593" s="1"/>
      <c r="AK593" s="1"/>
      <c r="AL593" s="7"/>
      <c r="AM593" s="7"/>
      <c r="AN593" s="109"/>
      <c r="AO593" s="109"/>
      <c r="AP593" s="1"/>
      <c r="AQ593" s="1"/>
      <c r="AR593" s="7"/>
      <c r="AS593" s="7"/>
      <c r="AT593" s="109"/>
      <c r="AU593" s="109"/>
      <c r="AV593" s="1"/>
      <c r="AW593" s="1"/>
      <c r="AX593" s="7"/>
      <c r="AY593" s="7"/>
      <c r="AZ593" s="109"/>
      <c r="BA593" s="109"/>
      <c r="BB593" s="1"/>
      <c r="BC593" s="1"/>
      <c r="BD593" s="7"/>
      <c r="BE593" s="7"/>
      <c r="BF593" s="109"/>
      <c r="BG593" s="109"/>
    </row>
    <row r="594" spans="1:59" ht="14.25" customHeight="1">
      <c r="A594" s="1"/>
      <c r="B594" s="7"/>
      <c r="C594" s="7"/>
      <c r="D594" s="109"/>
      <c r="E594" s="109"/>
      <c r="F594" s="1"/>
      <c r="G594" s="1"/>
      <c r="H594" s="7"/>
      <c r="I594" s="7"/>
      <c r="J594" s="109"/>
      <c r="K594" s="109"/>
      <c r="L594" s="1"/>
      <c r="M594" s="1"/>
      <c r="N594" s="7"/>
      <c r="O594" s="7"/>
      <c r="P594" s="109"/>
      <c r="Q594" s="109"/>
      <c r="R594" s="1"/>
      <c r="S594" s="1"/>
      <c r="T594" s="7"/>
      <c r="U594" s="7"/>
      <c r="V594" s="109"/>
      <c r="W594" s="109"/>
      <c r="X594" s="1"/>
      <c r="Y594" s="1"/>
      <c r="Z594" s="7"/>
      <c r="AA594" s="7"/>
      <c r="AB594" s="109"/>
      <c r="AC594" s="109"/>
      <c r="AD594" s="1"/>
      <c r="AE594" s="1"/>
      <c r="AF594" s="7"/>
      <c r="AG594" s="7"/>
      <c r="AH594" s="109"/>
      <c r="AI594" s="109"/>
      <c r="AJ594" s="1"/>
      <c r="AK594" s="1"/>
      <c r="AL594" s="7"/>
      <c r="AM594" s="7"/>
      <c r="AN594" s="109"/>
      <c r="AO594" s="109"/>
      <c r="AP594" s="1"/>
      <c r="AQ594" s="1"/>
      <c r="AR594" s="7"/>
      <c r="AS594" s="7"/>
      <c r="AT594" s="109"/>
      <c r="AU594" s="109"/>
      <c r="AV594" s="1"/>
      <c r="AW594" s="1"/>
      <c r="AX594" s="7"/>
      <c r="AY594" s="7"/>
      <c r="AZ594" s="109"/>
      <c r="BA594" s="109"/>
      <c r="BB594" s="1"/>
      <c r="BC594" s="1"/>
      <c r="BD594" s="7"/>
      <c r="BE594" s="7"/>
      <c r="BF594" s="109"/>
      <c r="BG594" s="109"/>
    </row>
    <row r="595" spans="1:59" ht="14.25" customHeight="1">
      <c r="A595" s="1"/>
      <c r="B595" s="7"/>
      <c r="C595" s="7"/>
      <c r="D595" s="109"/>
      <c r="E595" s="109"/>
      <c r="F595" s="1"/>
      <c r="G595" s="1"/>
      <c r="H595" s="7"/>
      <c r="I595" s="7"/>
      <c r="J595" s="109"/>
      <c r="K595" s="109"/>
      <c r="L595" s="1"/>
      <c r="M595" s="1"/>
      <c r="N595" s="7"/>
      <c r="O595" s="7"/>
      <c r="P595" s="109"/>
      <c r="Q595" s="109"/>
      <c r="R595" s="1"/>
      <c r="S595" s="1"/>
      <c r="T595" s="7"/>
      <c r="U595" s="7"/>
      <c r="V595" s="109"/>
      <c r="W595" s="109"/>
      <c r="X595" s="1"/>
      <c r="Y595" s="1"/>
      <c r="Z595" s="7"/>
      <c r="AA595" s="7"/>
      <c r="AB595" s="109"/>
      <c r="AC595" s="109"/>
      <c r="AD595" s="1"/>
      <c r="AE595" s="1"/>
      <c r="AF595" s="7"/>
      <c r="AG595" s="7"/>
      <c r="AH595" s="109"/>
      <c r="AI595" s="109"/>
      <c r="AJ595" s="1"/>
      <c r="AK595" s="1"/>
      <c r="AL595" s="7"/>
      <c r="AM595" s="7"/>
      <c r="AN595" s="109"/>
      <c r="AO595" s="109"/>
      <c r="AP595" s="1"/>
      <c r="AQ595" s="1"/>
      <c r="AR595" s="7"/>
      <c r="AS595" s="7"/>
      <c r="AT595" s="109"/>
      <c r="AU595" s="109"/>
      <c r="AV595" s="1"/>
      <c r="AW595" s="1"/>
      <c r="AX595" s="7"/>
      <c r="AY595" s="7"/>
      <c r="AZ595" s="109"/>
      <c r="BA595" s="109"/>
      <c r="BB595" s="1"/>
      <c r="BC595" s="1"/>
      <c r="BD595" s="7"/>
      <c r="BE595" s="7"/>
      <c r="BF595" s="109"/>
      <c r="BG595" s="109"/>
    </row>
    <row r="596" spans="1:59" ht="14.25" customHeight="1">
      <c r="A596" s="1"/>
      <c r="B596" s="7"/>
      <c r="C596" s="7"/>
      <c r="D596" s="109"/>
      <c r="E596" s="109"/>
      <c r="F596" s="1"/>
      <c r="G596" s="1"/>
      <c r="H596" s="7"/>
      <c r="I596" s="7"/>
      <c r="J596" s="109"/>
      <c r="K596" s="109"/>
      <c r="L596" s="1"/>
      <c r="M596" s="1"/>
      <c r="N596" s="7"/>
      <c r="O596" s="7"/>
      <c r="P596" s="109"/>
      <c r="Q596" s="109"/>
      <c r="R596" s="1"/>
      <c r="S596" s="1"/>
      <c r="T596" s="7"/>
      <c r="U596" s="7"/>
      <c r="V596" s="109"/>
      <c r="W596" s="109"/>
      <c r="X596" s="1"/>
      <c r="Y596" s="1"/>
      <c r="Z596" s="7"/>
      <c r="AA596" s="7"/>
      <c r="AB596" s="109"/>
      <c r="AC596" s="109"/>
      <c r="AD596" s="1"/>
      <c r="AE596" s="1"/>
      <c r="AF596" s="7"/>
      <c r="AG596" s="7"/>
      <c r="AH596" s="109"/>
      <c r="AI596" s="109"/>
      <c r="AJ596" s="1"/>
      <c r="AK596" s="1"/>
      <c r="AL596" s="7"/>
      <c r="AM596" s="7"/>
      <c r="AN596" s="109"/>
      <c r="AO596" s="109"/>
      <c r="AP596" s="1"/>
      <c r="AQ596" s="1"/>
      <c r="AR596" s="7"/>
      <c r="AS596" s="7"/>
      <c r="AT596" s="109"/>
      <c r="AU596" s="109"/>
      <c r="AV596" s="1"/>
      <c r="AW596" s="1"/>
      <c r="AX596" s="7"/>
      <c r="AY596" s="7"/>
      <c r="AZ596" s="109"/>
      <c r="BA596" s="109"/>
      <c r="BB596" s="1"/>
      <c r="BC596" s="1"/>
      <c r="BD596" s="7"/>
      <c r="BE596" s="7"/>
      <c r="BF596" s="109"/>
      <c r="BG596" s="109"/>
    </row>
    <row r="597" spans="1:59" ht="14.25" customHeight="1">
      <c r="A597" s="1"/>
      <c r="B597" s="7"/>
      <c r="C597" s="7"/>
      <c r="D597" s="109"/>
      <c r="E597" s="109"/>
      <c r="F597" s="1"/>
      <c r="G597" s="1"/>
      <c r="H597" s="7"/>
      <c r="I597" s="7"/>
      <c r="J597" s="109"/>
      <c r="K597" s="109"/>
      <c r="L597" s="1"/>
      <c r="M597" s="1"/>
      <c r="N597" s="7"/>
      <c r="O597" s="7"/>
      <c r="P597" s="109"/>
      <c r="Q597" s="109"/>
      <c r="R597" s="1"/>
      <c r="S597" s="1"/>
      <c r="T597" s="7"/>
      <c r="U597" s="7"/>
      <c r="V597" s="109"/>
      <c r="W597" s="109"/>
      <c r="X597" s="1"/>
      <c r="Y597" s="1"/>
      <c r="Z597" s="7"/>
      <c r="AA597" s="7"/>
      <c r="AB597" s="109"/>
      <c r="AC597" s="109"/>
      <c r="AD597" s="1"/>
      <c r="AE597" s="1"/>
      <c r="AF597" s="7"/>
      <c r="AG597" s="7"/>
      <c r="AH597" s="109"/>
      <c r="AI597" s="109"/>
      <c r="AJ597" s="1"/>
      <c r="AK597" s="1"/>
      <c r="AL597" s="7"/>
      <c r="AM597" s="7"/>
      <c r="AN597" s="109"/>
      <c r="AO597" s="109"/>
      <c r="AP597" s="1"/>
      <c r="AQ597" s="1"/>
      <c r="AR597" s="7"/>
      <c r="AS597" s="7"/>
      <c r="AT597" s="109"/>
      <c r="AU597" s="109"/>
      <c r="AV597" s="1"/>
      <c r="AW597" s="1"/>
      <c r="AX597" s="7"/>
      <c r="AY597" s="7"/>
      <c r="AZ597" s="109"/>
      <c r="BA597" s="109"/>
      <c r="BB597" s="1"/>
      <c r="BC597" s="1"/>
      <c r="BD597" s="7"/>
      <c r="BE597" s="7"/>
      <c r="BF597" s="109"/>
      <c r="BG597" s="109"/>
    </row>
    <row r="598" spans="1:59" ht="14.25" customHeight="1">
      <c r="A598" s="1"/>
      <c r="B598" s="7"/>
      <c r="C598" s="7"/>
      <c r="D598" s="109"/>
      <c r="E598" s="109"/>
      <c r="F598" s="1"/>
      <c r="G598" s="1"/>
      <c r="H598" s="7"/>
      <c r="I598" s="7"/>
      <c r="J598" s="109"/>
      <c r="K598" s="109"/>
      <c r="L598" s="1"/>
      <c r="M598" s="1"/>
      <c r="N598" s="7"/>
      <c r="O598" s="7"/>
      <c r="P598" s="109"/>
      <c r="Q598" s="109"/>
      <c r="R598" s="1"/>
      <c r="S598" s="1"/>
      <c r="T598" s="7"/>
      <c r="U598" s="7"/>
      <c r="V598" s="109"/>
      <c r="W598" s="109"/>
      <c r="X598" s="1"/>
      <c r="Y598" s="1"/>
      <c r="Z598" s="7"/>
      <c r="AA598" s="7"/>
      <c r="AB598" s="109"/>
      <c r="AC598" s="109"/>
      <c r="AD598" s="1"/>
      <c r="AE598" s="1"/>
      <c r="AF598" s="7"/>
      <c r="AG598" s="7"/>
      <c r="AH598" s="109"/>
      <c r="AI598" s="109"/>
      <c r="AJ598" s="1"/>
      <c r="AK598" s="1"/>
      <c r="AL598" s="7"/>
      <c r="AM598" s="7"/>
      <c r="AN598" s="109"/>
      <c r="AO598" s="109"/>
      <c r="AP598" s="1"/>
      <c r="AQ598" s="1"/>
      <c r="AR598" s="7"/>
      <c r="AS598" s="7"/>
      <c r="AT598" s="109"/>
      <c r="AU598" s="109"/>
      <c r="AV598" s="1"/>
      <c r="AW598" s="1"/>
      <c r="AX598" s="7"/>
      <c r="AY598" s="7"/>
      <c r="AZ598" s="109"/>
      <c r="BA598" s="109"/>
      <c r="BB598" s="1"/>
      <c r="BC598" s="1"/>
      <c r="BD598" s="7"/>
      <c r="BE598" s="7"/>
      <c r="BF598" s="109"/>
      <c r="BG598" s="109"/>
    </row>
    <row r="599" spans="1:59" ht="14.25" customHeight="1">
      <c r="A599" s="1"/>
      <c r="B599" s="7"/>
      <c r="C599" s="7"/>
      <c r="D599" s="109"/>
      <c r="E599" s="109"/>
      <c r="F599" s="1"/>
      <c r="G599" s="1"/>
      <c r="H599" s="7"/>
      <c r="I599" s="7"/>
      <c r="J599" s="109"/>
      <c r="K599" s="109"/>
      <c r="L599" s="1"/>
      <c r="M599" s="1"/>
      <c r="N599" s="7"/>
      <c r="O599" s="7"/>
      <c r="P599" s="109"/>
      <c r="Q599" s="109"/>
      <c r="R599" s="1"/>
      <c r="S599" s="1"/>
      <c r="T599" s="7"/>
      <c r="U599" s="7"/>
      <c r="V599" s="109"/>
      <c r="W599" s="109"/>
      <c r="X599" s="1"/>
      <c r="Y599" s="1"/>
      <c r="Z599" s="7"/>
      <c r="AA599" s="7"/>
      <c r="AB599" s="109"/>
      <c r="AC599" s="109"/>
      <c r="AD599" s="1"/>
      <c r="AE599" s="1"/>
      <c r="AF599" s="7"/>
      <c r="AG599" s="7"/>
      <c r="AH599" s="109"/>
      <c r="AI599" s="109"/>
      <c r="AJ599" s="1"/>
      <c r="AK599" s="1"/>
      <c r="AL599" s="7"/>
      <c r="AM599" s="7"/>
      <c r="AN599" s="109"/>
      <c r="AO599" s="109"/>
      <c r="AP599" s="1"/>
      <c r="AQ599" s="1"/>
      <c r="AR599" s="7"/>
      <c r="AS599" s="7"/>
      <c r="AT599" s="109"/>
      <c r="AU599" s="109"/>
      <c r="AV599" s="1"/>
      <c r="AW599" s="1"/>
      <c r="AX599" s="7"/>
      <c r="AY599" s="7"/>
      <c r="AZ599" s="109"/>
      <c r="BA599" s="109"/>
      <c r="BB599" s="1"/>
      <c r="BC599" s="1"/>
      <c r="BD599" s="7"/>
      <c r="BE599" s="7"/>
      <c r="BF599" s="109"/>
      <c r="BG599" s="109"/>
    </row>
    <row r="600" spans="1:59" ht="14.25" customHeight="1">
      <c r="A600" s="1"/>
      <c r="B600" s="7"/>
      <c r="C600" s="7"/>
      <c r="D600" s="109"/>
      <c r="E600" s="109"/>
      <c r="F600" s="1"/>
      <c r="G600" s="1"/>
      <c r="H600" s="7"/>
      <c r="I600" s="7"/>
      <c r="J600" s="109"/>
      <c r="K600" s="109"/>
      <c r="L600" s="1"/>
      <c r="M600" s="1"/>
      <c r="N600" s="7"/>
      <c r="O600" s="7"/>
      <c r="P600" s="109"/>
      <c r="Q600" s="109"/>
      <c r="R600" s="1"/>
      <c r="S600" s="1"/>
      <c r="T600" s="7"/>
      <c r="U600" s="7"/>
      <c r="V600" s="109"/>
      <c r="W600" s="109"/>
      <c r="X600" s="1"/>
      <c r="Y600" s="1"/>
      <c r="Z600" s="7"/>
      <c r="AA600" s="7"/>
      <c r="AB600" s="109"/>
      <c r="AC600" s="109"/>
      <c r="AD600" s="1"/>
      <c r="AE600" s="1"/>
      <c r="AF600" s="7"/>
      <c r="AG600" s="7"/>
      <c r="AH600" s="109"/>
      <c r="AI600" s="109"/>
      <c r="AJ600" s="1"/>
      <c r="AK600" s="1"/>
      <c r="AL600" s="7"/>
      <c r="AM600" s="7"/>
      <c r="AN600" s="109"/>
      <c r="AO600" s="109"/>
      <c r="AP600" s="1"/>
      <c r="AQ600" s="1"/>
      <c r="AR600" s="7"/>
      <c r="AS600" s="7"/>
      <c r="AT600" s="109"/>
      <c r="AU600" s="109"/>
      <c r="AV600" s="1"/>
      <c r="AW600" s="1"/>
      <c r="AX600" s="7"/>
      <c r="AY600" s="7"/>
      <c r="AZ600" s="109"/>
      <c r="BA600" s="109"/>
      <c r="BB600" s="1"/>
      <c r="BC600" s="1"/>
      <c r="BD600" s="7"/>
      <c r="BE600" s="7"/>
      <c r="BF600" s="109"/>
      <c r="BG600" s="109"/>
    </row>
    <row r="601" spans="1:59" ht="14.25" customHeight="1">
      <c r="A601" s="1"/>
      <c r="B601" s="7"/>
      <c r="C601" s="7"/>
      <c r="D601" s="109"/>
      <c r="E601" s="109"/>
      <c r="F601" s="1"/>
      <c r="G601" s="1"/>
      <c r="H601" s="7"/>
      <c r="I601" s="7"/>
      <c r="J601" s="109"/>
      <c r="K601" s="109"/>
      <c r="L601" s="1"/>
      <c r="M601" s="1"/>
      <c r="N601" s="7"/>
      <c r="O601" s="7"/>
      <c r="P601" s="109"/>
      <c r="Q601" s="109"/>
      <c r="R601" s="1"/>
      <c r="S601" s="1"/>
      <c r="T601" s="7"/>
      <c r="U601" s="7"/>
      <c r="V601" s="109"/>
      <c r="W601" s="109"/>
      <c r="X601" s="1"/>
      <c r="Y601" s="1"/>
      <c r="Z601" s="7"/>
      <c r="AA601" s="7"/>
      <c r="AB601" s="109"/>
      <c r="AC601" s="109"/>
      <c r="AD601" s="1"/>
      <c r="AE601" s="1"/>
      <c r="AF601" s="7"/>
      <c r="AG601" s="7"/>
      <c r="AH601" s="109"/>
      <c r="AI601" s="109"/>
      <c r="AJ601" s="1"/>
      <c r="AK601" s="1"/>
      <c r="AL601" s="7"/>
      <c r="AM601" s="7"/>
      <c r="AN601" s="109"/>
      <c r="AO601" s="109"/>
      <c r="AP601" s="1"/>
      <c r="AQ601" s="1"/>
      <c r="AR601" s="7"/>
      <c r="AS601" s="7"/>
      <c r="AT601" s="109"/>
      <c r="AU601" s="109"/>
      <c r="AV601" s="1"/>
      <c r="AW601" s="1"/>
      <c r="AX601" s="7"/>
      <c r="AY601" s="7"/>
      <c r="AZ601" s="109"/>
      <c r="BA601" s="109"/>
      <c r="BB601" s="1"/>
      <c r="BC601" s="1"/>
      <c r="BD601" s="7"/>
      <c r="BE601" s="7"/>
      <c r="BF601" s="109"/>
      <c r="BG601" s="109"/>
    </row>
    <row r="602" spans="1:59" ht="14.25" customHeight="1">
      <c r="A602" s="1"/>
      <c r="B602" s="7"/>
      <c r="C602" s="7"/>
      <c r="D602" s="109"/>
      <c r="E602" s="109"/>
      <c r="F602" s="1"/>
      <c r="G602" s="1"/>
      <c r="H602" s="7"/>
      <c r="I602" s="7"/>
      <c r="J602" s="109"/>
      <c r="K602" s="109"/>
      <c r="L602" s="1"/>
      <c r="M602" s="1"/>
      <c r="N602" s="7"/>
      <c r="O602" s="7"/>
      <c r="P602" s="109"/>
      <c r="Q602" s="109"/>
      <c r="R602" s="1"/>
      <c r="S602" s="1"/>
      <c r="T602" s="7"/>
      <c r="U602" s="7"/>
      <c r="V602" s="109"/>
      <c r="W602" s="109"/>
      <c r="X602" s="1"/>
      <c r="Y602" s="1"/>
      <c r="Z602" s="7"/>
      <c r="AA602" s="7"/>
      <c r="AB602" s="109"/>
      <c r="AC602" s="109"/>
      <c r="AD602" s="1"/>
      <c r="AE602" s="1"/>
      <c r="AF602" s="7"/>
      <c r="AG602" s="7"/>
      <c r="AH602" s="109"/>
      <c r="AI602" s="109"/>
      <c r="AJ602" s="1"/>
      <c r="AK602" s="1"/>
      <c r="AL602" s="7"/>
      <c r="AM602" s="7"/>
      <c r="AN602" s="109"/>
      <c r="AO602" s="109"/>
      <c r="AP602" s="1"/>
      <c r="AQ602" s="1"/>
      <c r="AR602" s="7"/>
      <c r="AS602" s="7"/>
      <c r="AT602" s="109"/>
      <c r="AU602" s="109"/>
      <c r="AV602" s="1"/>
      <c r="AW602" s="1"/>
      <c r="AX602" s="7"/>
      <c r="AY602" s="7"/>
      <c r="AZ602" s="109"/>
      <c r="BA602" s="109"/>
      <c r="BB602" s="1"/>
      <c r="BC602" s="1"/>
      <c r="BD602" s="7"/>
      <c r="BE602" s="7"/>
      <c r="BF602" s="109"/>
      <c r="BG602" s="109"/>
    </row>
    <row r="603" spans="1:59" ht="14.25" customHeight="1">
      <c r="A603" s="1"/>
      <c r="B603" s="7"/>
      <c r="C603" s="7"/>
      <c r="D603" s="109"/>
      <c r="E603" s="109"/>
      <c r="F603" s="1"/>
      <c r="G603" s="1"/>
      <c r="H603" s="7"/>
      <c r="I603" s="7"/>
      <c r="J603" s="109"/>
      <c r="K603" s="109"/>
      <c r="L603" s="1"/>
      <c r="M603" s="1"/>
      <c r="N603" s="7"/>
      <c r="O603" s="7"/>
      <c r="P603" s="109"/>
      <c r="Q603" s="109"/>
      <c r="R603" s="1"/>
      <c r="S603" s="1"/>
      <c r="T603" s="7"/>
      <c r="U603" s="7"/>
      <c r="V603" s="109"/>
      <c r="W603" s="109"/>
      <c r="X603" s="1"/>
      <c r="Y603" s="1"/>
      <c r="Z603" s="7"/>
      <c r="AA603" s="7"/>
      <c r="AB603" s="109"/>
      <c r="AC603" s="109"/>
      <c r="AD603" s="1"/>
      <c r="AE603" s="1"/>
      <c r="AF603" s="7"/>
      <c r="AG603" s="7"/>
      <c r="AH603" s="109"/>
      <c r="AI603" s="109"/>
      <c r="AJ603" s="1"/>
      <c r="AK603" s="1"/>
      <c r="AL603" s="7"/>
      <c r="AM603" s="7"/>
      <c r="AN603" s="109"/>
      <c r="AO603" s="109"/>
      <c r="AP603" s="1"/>
      <c r="AQ603" s="1"/>
      <c r="AR603" s="7"/>
      <c r="AS603" s="7"/>
      <c r="AT603" s="109"/>
      <c r="AU603" s="109"/>
      <c r="AV603" s="1"/>
      <c r="AW603" s="1"/>
      <c r="AX603" s="7"/>
      <c r="AY603" s="7"/>
      <c r="AZ603" s="109"/>
      <c r="BA603" s="109"/>
      <c r="BB603" s="1"/>
      <c r="BC603" s="1"/>
      <c r="BD603" s="7"/>
      <c r="BE603" s="7"/>
      <c r="BF603" s="109"/>
      <c r="BG603" s="109"/>
    </row>
    <row r="604" spans="1:59" ht="14.25" customHeight="1">
      <c r="A604" s="1"/>
      <c r="B604" s="7"/>
      <c r="C604" s="7"/>
      <c r="D604" s="109"/>
      <c r="E604" s="109"/>
      <c r="F604" s="1"/>
      <c r="G604" s="1"/>
      <c r="H604" s="7"/>
      <c r="I604" s="7"/>
      <c r="J604" s="109"/>
      <c r="K604" s="109"/>
      <c r="L604" s="1"/>
      <c r="M604" s="1"/>
      <c r="N604" s="7"/>
      <c r="O604" s="7"/>
      <c r="P604" s="109"/>
      <c r="Q604" s="109"/>
      <c r="R604" s="1"/>
      <c r="S604" s="1"/>
      <c r="T604" s="7"/>
      <c r="U604" s="7"/>
      <c r="V604" s="109"/>
      <c r="W604" s="109"/>
      <c r="X604" s="1"/>
      <c r="Y604" s="1"/>
      <c r="Z604" s="7"/>
      <c r="AA604" s="7"/>
      <c r="AB604" s="109"/>
      <c r="AC604" s="109"/>
      <c r="AD604" s="1"/>
      <c r="AE604" s="1"/>
      <c r="AF604" s="7"/>
      <c r="AG604" s="7"/>
      <c r="AH604" s="109"/>
      <c r="AI604" s="109"/>
      <c r="AJ604" s="1"/>
      <c r="AK604" s="1"/>
      <c r="AL604" s="7"/>
      <c r="AM604" s="7"/>
      <c r="AN604" s="109"/>
      <c r="AO604" s="109"/>
      <c r="AP604" s="1"/>
      <c r="AQ604" s="1"/>
      <c r="AR604" s="7"/>
      <c r="AS604" s="7"/>
      <c r="AT604" s="109"/>
      <c r="AU604" s="109"/>
      <c r="AV604" s="1"/>
      <c r="AW604" s="1"/>
      <c r="AX604" s="7"/>
      <c r="AY604" s="7"/>
      <c r="AZ604" s="109"/>
      <c r="BA604" s="109"/>
      <c r="BB604" s="1"/>
      <c r="BC604" s="1"/>
      <c r="BD604" s="7"/>
      <c r="BE604" s="7"/>
      <c r="BF604" s="109"/>
      <c r="BG604" s="109"/>
    </row>
    <row r="605" spans="1:59" ht="14.25" customHeight="1">
      <c r="A605" s="1"/>
      <c r="B605" s="7"/>
      <c r="C605" s="7"/>
      <c r="D605" s="109"/>
      <c r="E605" s="109"/>
      <c r="F605" s="1"/>
      <c r="G605" s="1"/>
      <c r="H605" s="7"/>
      <c r="I605" s="7"/>
      <c r="J605" s="109"/>
      <c r="K605" s="109"/>
      <c r="L605" s="1"/>
      <c r="M605" s="1"/>
      <c r="N605" s="7"/>
      <c r="O605" s="7"/>
      <c r="P605" s="109"/>
      <c r="Q605" s="109"/>
      <c r="R605" s="1"/>
      <c r="S605" s="1"/>
      <c r="T605" s="7"/>
      <c r="U605" s="7"/>
      <c r="V605" s="109"/>
      <c r="W605" s="109"/>
      <c r="X605" s="1"/>
      <c r="Y605" s="1"/>
      <c r="Z605" s="7"/>
      <c r="AA605" s="7"/>
      <c r="AB605" s="109"/>
      <c r="AC605" s="109"/>
      <c r="AD605" s="1"/>
      <c r="AE605" s="1"/>
      <c r="AF605" s="7"/>
      <c r="AG605" s="7"/>
      <c r="AH605" s="109"/>
      <c r="AI605" s="109"/>
      <c r="AJ605" s="1"/>
      <c r="AK605" s="1"/>
      <c r="AL605" s="7"/>
      <c r="AM605" s="7"/>
      <c r="AN605" s="109"/>
      <c r="AO605" s="109"/>
      <c r="AP605" s="1"/>
      <c r="AQ605" s="1"/>
      <c r="AR605" s="7"/>
      <c r="AS605" s="7"/>
      <c r="AT605" s="109"/>
      <c r="AU605" s="109"/>
      <c r="AV605" s="1"/>
      <c r="AW605" s="1"/>
      <c r="AX605" s="7"/>
      <c r="AY605" s="7"/>
      <c r="AZ605" s="109"/>
      <c r="BA605" s="109"/>
      <c r="BB605" s="1"/>
      <c r="BC605" s="1"/>
      <c r="BD605" s="7"/>
      <c r="BE605" s="7"/>
      <c r="BF605" s="109"/>
      <c r="BG605" s="109"/>
    </row>
    <row r="606" spans="1:59" ht="14.25" customHeight="1">
      <c r="A606" s="1"/>
      <c r="B606" s="7"/>
      <c r="C606" s="7"/>
      <c r="D606" s="109"/>
      <c r="E606" s="109"/>
      <c r="F606" s="1"/>
      <c r="G606" s="1"/>
      <c r="H606" s="7"/>
      <c r="I606" s="7"/>
      <c r="J606" s="109"/>
      <c r="K606" s="109"/>
      <c r="L606" s="1"/>
      <c r="M606" s="1"/>
      <c r="N606" s="7"/>
      <c r="O606" s="7"/>
      <c r="P606" s="109"/>
      <c r="Q606" s="109"/>
      <c r="R606" s="1"/>
      <c r="S606" s="1"/>
      <c r="T606" s="7"/>
      <c r="U606" s="7"/>
      <c r="V606" s="109"/>
      <c r="W606" s="109"/>
      <c r="X606" s="1"/>
      <c r="Y606" s="1"/>
      <c r="Z606" s="7"/>
      <c r="AA606" s="7"/>
      <c r="AB606" s="109"/>
      <c r="AC606" s="109"/>
      <c r="AD606" s="1"/>
      <c r="AE606" s="1"/>
      <c r="AF606" s="7"/>
      <c r="AG606" s="7"/>
      <c r="AH606" s="109"/>
      <c r="AI606" s="109"/>
      <c r="AJ606" s="1"/>
      <c r="AK606" s="1"/>
      <c r="AL606" s="7"/>
      <c r="AM606" s="7"/>
      <c r="AN606" s="109"/>
      <c r="AO606" s="109"/>
      <c r="AP606" s="1"/>
      <c r="AQ606" s="1"/>
      <c r="AR606" s="7"/>
      <c r="AS606" s="7"/>
      <c r="AT606" s="109"/>
      <c r="AU606" s="109"/>
      <c r="AV606" s="1"/>
      <c r="AW606" s="1"/>
      <c r="AX606" s="7"/>
      <c r="AY606" s="7"/>
      <c r="AZ606" s="109"/>
      <c r="BA606" s="109"/>
      <c r="BB606" s="1"/>
      <c r="BC606" s="1"/>
      <c r="BD606" s="7"/>
      <c r="BE606" s="7"/>
      <c r="BF606" s="109"/>
      <c r="BG606" s="109"/>
    </row>
    <row r="607" spans="1:59" ht="14.25" customHeight="1">
      <c r="A607" s="1"/>
      <c r="B607" s="7"/>
      <c r="C607" s="7"/>
      <c r="D607" s="109"/>
      <c r="E607" s="109"/>
      <c r="F607" s="1"/>
      <c r="G607" s="1"/>
      <c r="H607" s="7"/>
      <c r="I607" s="7"/>
      <c r="J607" s="109"/>
      <c r="K607" s="109"/>
      <c r="L607" s="1"/>
      <c r="M607" s="1"/>
      <c r="N607" s="7"/>
      <c r="O607" s="7"/>
      <c r="P607" s="109"/>
      <c r="Q607" s="109"/>
      <c r="R607" s="1"/>
      <c r="S607" s="1"/>
      <c r="T607" s="7"/>
      <c r="U607" s="7"/>
      <c r="V607" s="109"/>
      <c r="W607" s="109"/>
      <c r="X607" s="1"/>
      <c r="Y607" s="1"/>
      <c r="Z607" s="7"/>
      <c r="AA607" s="7"/>
      <c r="AB607" s="109"/>
      <c r="AC607" s="109"/>
      <c r="AD607" s="1"/>
      <c r="AE607" s="1"/>
      <c r="AF607" s="7"/>
      <c r="AG607" s="7"/>
      <c r="AH607" s="109"/>
      <c r="AI607" s="109"/>
      <c r="AJ607" s="1"/>
      <c r="AK607" s="1"/>
      <c r="AL607" s="7"/>
      <c r="AM607" s="7"/>
      <c r="AN607" s="109"/>
      <c r="AO607" s="109"/>
      <c r="AP607" s="1"/>
      <c r="AQ607" s="1"/>
      <c r="AR607" s="7"/>
      <c r="AS607" s="7"/>
      <c r="AT607" s="109"/>
      <c r="AU607" s="109"/>
      <c r="AV607" s="1"/>
      <c r="AW607" s="1"/>
      <c r="AX607" s="7"/>
      <c r="AY607" s="7"/>
      <c r="AZ607" s="109"/>
      <c r="BA607" s="109"/>
      <c r="BB607" s="1"/>
      <c r="BC607" s="1"/>
      <c r="BD607" s="7"/>
      <c r="BE607" s="7"/>
      <c r="BF607" s="109"/>
      <c r="BG607" s="109"/>
    </row>
    <row r="608" spans="1:59" ht="14.25" customHeight="1">
      <c r="A608" s="1"/>
      <c r="B608" s="7"/>
      <c r="C608" s="7"/>
      <c r="D608" s="109"/>
      <c r="E608" s="109"/>
      <c r="F608" s="1"/>
      <c r="G608" s="1"/>
      <c r="H608" s="7"/>
      <c r="I608" s="7"/>
      <c r="J608" s="109"/>
      <c r="K608" s="109"/>
      <c r="L608" s="1"/>
      <c r="M608" s="1"/>
      <c r="N608" s="7"/>
      <c r="O608" s="7"/>
      <c r="P608" s="109"/>
      <c r="Q608" s="109"/>
      <c r="R608" s="1"/>
      <c r="S608" s="1"/>
      <c r="T608" s="7"/>
      <c r="U608" s="7"/>
      <c r="V608" s="109"/>
      <c r="W608" s="109"/>
      <c r="X608" s="1"/>
      <c r="Y608" s="1"/>
      <c r="Z608" s="7"/>
      <c r="AA608" s="7"/>
      <c r="AB608" s="109"/>
      <c r="AC608" s="109"/>
      <c r="AD608" s="1"/>
      <c r="AE608" s="1"/>
      <c r="AF608" s="7"/>
      <c r="AG608" s="7"/>
      <c r="AH608" s="109"/>
      <c r="AI608" s="109"/>
      <c r="AJ608" s="1"/>
      <c r="AK608" s="1"/>
      <c r="AL608" s="7"/>
      <c r="AM608" s="7"/>
      <c r="AN608" s="109"/>
      <c r="AO608" s="109"/>
      <c r="AP608" s="1"/>
      <c r="AQ608" s="1"/>
      <c r="AR608" s="7"/>
      <c r="AS608" s="7"/>
      <c r="AT608" s="109"/>
      <c r="AU608" s="109"/>
      <c r="AV608" s="1"/>
      <c r="AW608" s="1"/>
      <c r="AX608" s="7"/>
      <c r="AY608" s="7"/>
      <c r="AZ608" s="109"/>
      <c r="BA608" s="109"/>
      <c r="BB608" s="1"/>
      <c r="BC608" s="1"/>
      <c r="BD608" s="7"/>
      <c r="BE608" s="7"/>
      <c r="BF608" s="109"/>
      <c r="BG608" s="109"/>
    </row>
    <row r="609" spans="1:59" ht="14.25" customHeight="1">
      <c r="A609" s="1"/>
      <c r="B609" s="7"/>
      <c r="C609" s="7"/>
      <c r="D609" s="109"/>
      <c r="E609" s="109"/>
      <c r="F609" s="1"/>
      <c r="G609" s="1"/>
      <c r="H609" s="7"/>
      <c r="I609" s="7"/>
      <c r="J609" s="109"/>
      <c r="K609" s="109"/>
      <c r="L609" s="1"/>
      <c r="M609" s="1"/>
      <c r="N609" s="7"/>
      <c r="O609" s="7"/>
      <c r="P609" s="109"/>
      <c r="Q609" s="109"/>
      <c r="R609" s="1"/>
      <c r="S609" s="1"/>
      <c r="T609" s="7"/>
      <c r="U609" s="7"/>
      <c r="V609" s="109"/>
      <c r="W609" s="109"/>
      <c r="X609" s="1"/>
      <c r="Y609" s="1"/>
      <c r="Z609" s="7"/>
      <c r="AA609" s="7"/>
      <c r="AB609" s="109"/>
      <c r="AC609" s="109"/>
      <c r="AD609" s="1"/>
      <c r="AE609" s="1"/>
      <c r="AF609" s="7"/>
      <c r="AG609" s="7"/>
      <c r="AH609" s="109"/>
      <c r="AI609" s="109"/>
      <c r="AJ609" s="1"/>
      <c r="AK609" s="1"/>
      <c r="AL609" s="7"/>
      <c r="AM609" s="7"/>
      <c r="AN609" s="109"/>
      <c r="AO609" s="109"/>
      <c r="AP609" s="1"/>
      <c r="AQ609" s="1"/>
      <c r="AR609" s="7"/>
      <c r="AS609" s="7"/>
      <c r="AT609" s="109"/>
      <c r="AU609" s="109"/>
      <c r="AV609" s="1"/>
      <c r="AW609" s="1"/>
      <c r="AX609" s="7"/>
      <c r="AY609" s="7"/>
      <c r="AZ609" s="109"/>
      <c r="BA609" s="109"/>
      <c r="BB609" s="1"/>
      <c r="BC609" s="1"/>
      <c r="BD609" s="7"/>
      <c r="BE609" s="7"/>
      <c r="BF609" s="109"/>
      <c r="BG609" s="109"/>
    </row>
    <row r="610" spans="1:59" ht="14.25" customHeight="1">
      <c r="A610" s="1"/>
      <c r="B610" s="7"/>
      <c r="C610" s="7"/>
      <c r="D610" s="109"/>
      <c r="E610" s="109"/>
      <c r="F610" s="1"/>
      <c r="G610" s="1"/>
      <c r="H610" s="7"/>
      <c r="I610" s="7"/>
      <c r="J610" s="109"/>
      <c r="K610" s="109"/>
      <c r="L610" s="1"/>
      <c r="M610" s="1"/>
      <c r="N610" s="7"/>
      <c r="O610" s="7"/>
      <c r="P610" s="109"/>
      <c r="Q610" s="109"/>
      <c r="R610" s="1"/>
      <c r="S610" s="1"/>
      <c r="T610" s="7"/>
      <c r="U610" s="7"/>
      <c r="V610" s="109"/>
      <c r="W610" s="109"/>
      <c r="X610" s="1"/>
      <c r="Y610" s="1"/>
      <c r="Z610" s="7"/>
      <c r="AA610" s="7"/>
      <c r="AB610" s="109"/>
      <c r="AC610" s="109"/>
      <c r="AD610" s="1"/>
      <c r="AE610" s="1"/>
      <c r="AF610" s="7"/>
      <c r="AG610" s="7"/>
      <c r="AH610" s="109"/>
      <c r="AI610" s="109"/>
      <c r="AJ610" s="1"/>
      <c r="AK610" s="1"/>
      <c r="AL610" s="7"/>
      <c r="AM610" s="7"/>
      <c r="AN610" s="109"/>
      <c r="AO610" s="109"/>
      <c r="AP610" s="1"/>
      <c r="AQ610" s="1"/>
      <c r="AR610" s="7"/>
      <c r="AS610" s="7"/>
      <c r="AT610" s="109"/>
      <c r="AU610" s="109"/>
      <c r="AV610" s="1"/>
      <c r="AW610" s="1"/>
      <c r="AX610" s="7"/>
      <c r="AY610" s="7"/>
      <c r="AZ610" s="109"/>
      <c r="BA610" s="109"/>
      <c r="BB610" s="1"/>
      <c r="BC610" s="1"/>
      <c r="BD610" s="7"/>
      <c r="BE610" s="7"/>
      <c r="BF610" s="109"/>
      <c r="BG610" s="109"/>
    </row>
    <row r="611" spans="1:59" ht="14.25" customHeight="1">
      <c r="A611" s="1"/>
      <c r="B611" s="7"/>
      <c r="C611" s="7"/>
      <c r="D611" s="109"/>
      <c r="E611" s="109"/>
      <c r="F611" s="1"/>
      <c r="G611" s="1"/>
      <c r="H611" s="7"/>
      <c r="I611" s="7"/>
      <c r="J611" s="109"/>
      <c r="K611" s="109"/>
      <c r="L611" s="1"/>
      <c r="M611" s="1"/>
      <c r="N611" s="7"/>
      <c r="O611" s="7"/>
      <c r="P611" s="109"/>
      <c r="Q611" s="109"/>
      <c r="R611" s="1"/>
      <c r="S611" s="1"/>
      <c r="T611" s="7"/>
      <c r="U611" s="7"/>
      <c r="V611" s="109"/>
      <c r="W611" s="109"/>
      <c r="X611" s="1"/>
      <c r="Y611" s="1"/>
      <c r="Z611" s="7"/>
      <c r="AA611" s="7"/>
      <c r="AB611" s="109"/>
      <c r="AC611" s="109"/>
      <c r="AD611" s="1"/>
      <c r="AE611" s="1"/>
      <c r="AF611" s="7"/>
      <c r="AG611" s="7"/>
      <c r="AH611" s="109"/>
      <c r="AI611" s="109"/>
      <c r="AJ611" s="1"/>
      <c r="AK611" s="1"/>
      <c r="AL611" s="7"/>
      <c r="AM611" s="7"/>
      <c r="AN611" s="109"/>
      <c r="AO611" s="109"/>
      <c r="AP611" s="1"/>
      <c r="AQ611" s="1"/>
      <c r="AR611" s="7"/>
      <c r="AS611" s="7"/>
      <c r="AT611" s="109"/>
      <c r="AU611" s="109"/>
      <c r="AV611" s="1"/>
      <c r="AW611" s="1"/>
      <c r="AX611" s="7"/>
      <c r="AY611" s="7"/>
      <c r="AZ611" s="109"/>
      <c r="BA611" s="109"/>
      <c r="BB611" s="1"/>
      <c r="BC611" s="1"/>
      <c r="BD611" s="7"/>
      <c r="BE611" s="7"/>
      <c r="BF611" s="109"/>
      <c r="BG611" s="109"/>
    </row>
    <row r="612" spans="1:59" ht="14.25" customHeight="1">
      <c r="A612" s="1"/>
      <c r="B612" s="7"/>
      <c r="C612" s="7"/>
      <c r="D612" s="109"/>
      <c r="E612" s="109"/>
      <c r="F612" s="1"/>
      <c r="G612" s="1"/>
      <c r="H612" s="7"/>
      <c r="I612" s="7"/>
      <c r="J612" s="109"/>
      <c r="K612" s="109"/>
      <c r="L612" s="1"/>
      <c r="M612" s="1"/>
      <c r="N612" s="7"/>
      <c r="O612" s="7"/>
      <c r="P612" s="109"/>
      <c r="Q612" s="109"/>
      <c r="R612" s="1"/>
      <c r="S612" s="1"/>
      <c r="T612" s="7"/>
      <c r="U612" s="7"/>
      <c r="V612" s="109"/>
      <c r="W612" s="109"/>
      <c r="X612" s="1"/>
      <c r="Y612" s="1"/>
      <c r="Z612" s="7"/>
      <c r="AA612" s="7"/>
      <c r="AB612" s="109"/>
      <c r="AC612" s="109"/>
      <c r="AD612" s="1"/>
      <c r="AE612" s="1"/>
      <c r="AF612" s="7"/>
      <c r="AG612" s="7"/>
      <c r="AH612" s="109"/>
      <c r="AI612" s="109"/>
      <c r="AJ612" s="1"/>
      <c r="AK612" s="1"/>
      <c r="AL612" s="7"/>
      <c r="AM612" s="7"/>
      <c r="AN612" s="109"/>
      <c r="AO612" s="109"/>
      <c r="AP612" s="1"/>
      <c r="AQ612" s="1"/>
      <c r="AR612" s="7"/>
      <c r="AS612" s="7"/>
      <c r="AT612" s="109"/>
      <c r="AU612" s="109"/>
      <c r="AV612" s="1"/>
      <c r="AW612" s="1"/>
      <c r="AX612" s="7"/>
      <c r="AY612" s="7"/>
      <c r="AZ612" s="109"/>
      <c r="BA612" s="109"/>
      <c r="BB612" s="1"/>
      <c r="BC612" s="1"/>
      <c r="BD612" s="7"/>
      <c r="BE612" s="7"/>
      <c r="BF612" s="109"/>
      <c r="BG612" s="109"/>
    </row>
    <row r="613" spans="1:59" ht="14.25" customHeight="1">
      <c r="A613" s="1"/>
      <c r="B613" s="7"/>
      <c r="C613" s="7"/>
      <c r="D613" s="109"/>
      <c r="E613" s="109"/>
      <c r="F613" s="1"/>
      <c r="G613" s="1"/>
      <c r="H613" s="7"/>
      <c r="I613" s="7"/>
      <c r="J613" s="109"/>
      <c r="K613" s="109"/>
      <c r="L613" s="1"/>
      <c r="M613" s="1"/>
      <c r="N613" s="7"/>
      <c r="O613" s="7"/>
      <c r="P613" s="109"/>
      <c r="Q613" s="109"/>
      <c r="R613" s="1"/>
      <c r="S613" s="1"/>
      <c r="T613" s="7"/>
      <c r="U613" s="7"/>
      <c r="V613" s="109"/>
      <c r="W613" s="109"/>
      <c r="X613" s="1"/>
      <c r="Y613" s="1"/>
      <c r="Z613" s="7"/>
      <c r="AA613" s="7"/>
      <c r="AB613" s="109"/>
      <c r="AC613" s="109"/>
      <c r="AD613" s="1"/>
      <c r="AE613" s="1"/>
      <c r="AF613" s="7"/>
      <c r="AG613" s="7"/>
      <c r="AH613" s="109"/>
      <c r="AI613" s="109"/>
      <c r="AJ613" s="1"/>
      <c r="AK613" s="1"/>
      <c r="AL613" s="7"/>
      <c r="AM613" s="7"/>
      <c r="AN613" s="109"/>
      <c r="AO613" s="109"/>
      <c r="AP613" s="1"/>
      <c r="AQ613" s="1"/>
      <c r="AR613" s="7"/>
      <c r="AS613" s="7"/>
      <c r="AT613" s="109"/>
      <c r="AU613" s="109"/>
      <c r="AV613" s="1"/>
      <c r="AW613" s="1"/>
      <c r="AX613" s="7"/>
      <c r="AY613" s="7"/>
      <c r="AZ613" s="109"/>
      <c r="BA613" s="109"/>
      <c r="BB613" s="1"/>
      <c r="BC613" s="1"/>
      <c r="BD613" s="7"/>
      <c r="BE613" s="7"/>
      <c r="BF613" s="109"/>
      <c r="BG613" s="109"/>
    </row>
    <row r="614" spans="1:59" ht="14.25" customHeight="1">
      <c r="A614" s="1"/>
      <c r="B614" s="7"/>
      <c r="C614" s="7"/>
      <c r="D614" s="109"/>
      <c r="E614" s="109"/>
      <c r="F614" s="1"/>
      <c r="G614" s="1"/>
      <c r="H614" s="7"/>
      <c r="I614" s="7"/>
      <c r="J614" s="109"/>
      <c r="K614" s="109"/>
      <c r="L614" s="1"/>
      <c r="M614" s="1"/>
      <c r="N614" s="7"/>
      <c r="O614" s="7"/>
      <c r="P614" s="109"/>
      <c r="Q614" s="109"/>
      <c r="R614" s="1"/>
      <c r="S614" s="1"/>
      <c r="T614" s="7"/>
      <c r="U614" s="7"/>
      <c r="V614" s="109"/>
      <c r="W614" s="109"/>
      <c r="X614" s="1"/>
      <c r="Y614" s="1"/>
      <c r="Z614" s="7"/>
      <c r="AA614" s="7"/>
      <c r="AB614" s="109"/>
      <c r="AC614" s="109"/>
      <c r="AD614" s="1"/>
      <c r="AE614" s="1"/>
      <c r="AF614" s="7"/>
      <c r="AG614" s="7"/>
      <c r="AH614" s="109"/>
      <c r="AI614" s="109"/>
      <c r="AJ614" s="1"/>
      <c r="AK614" s="1"/>
      <c r="AL614" s="7"/>
      <c r="AM614" s="7"/>
      <c r="AN614" s="109"/>
      <c r="AO614" s="109"/>
      <c r="AP614" s="1"/>
      <c r="AQ614" s="1"/>
      <c r="AR614" s="7"/>
      <c r="AS614" s="7"/>
      <c r="AT614" s="109"/>
      <c r="AU614" s="109"/>
      <c r="AV614" s="1"/>
      <c r="AW614" s="1"/>
      <c r="AX614" s="7"/>
      <c r="AY614" s="7"/>
      <c r="AZ614" s="109"/>
      <c r="BA614" s="109"/>
      <c r="BB614" s="1"/>
      <c r="BC614" s="1"/>
      <c r="BD614" s="7"/>
      <c r="BE614" s="7"/>
      <c r="BF614" s="109"/>
      <c r="BG614" s="109"/>
    </row>
    <row r="615" spans="1:59" ht="14.25" customHeight="1">
      <c r="A615" s="1"/>
      <c r="B615" s="7"/>
      <c r="C615" s="7"/>
      <c r="D615" s="109"/>
      <c r="E615" s="109"/>
      <c r="F615" s="1"/>
      <c r="G615" s="1"/>
      <c r="H615" s="7"/>
      <c r="I615" s="7"/>
      <c r="J615" s="109"/>
      <c r="K615" s="109"/>
      <c r="L615" s="1"/>
      <c r="M615" s="1"/>
      <c r="N615" s="7"/>
      <c r="O615" s="7"/>
      <c r="P615" s="109"/>
      <c r="Q615" s="109"/>
      <c r="R615" s="1"/>
      <c r="S615" s="1"/>
      <c r="T615" s="7"/>
      <c r="U615" s="7"/>
      <c r="V615" s="109"/>
      <c r="W615" s="109"/>
      <c r="X615" s="1"/>
      <c r="Y615" s="1"/>
      <c r="Z615" s="7"/>
      <c r="AA615" s="7"/>
      <c r="AB615" s="109"/>
      <c r="AC615" s="109"/>
      <c r="AD615" s="1"/>
      <c r="AE615" s="1"/>
      <c r="AF615" s="7"/>
      <c r="AG615" s="7"/>
      <c r="AH615" s="109"/>
      <c r="AI615" s="109"/>
      <c r="AJ615" s="1"/>
      <c r="AK615" s="1"/>
      <c r="AL615" s="7"/>
      <c r="AM615" s="7"/>
      <c r="AN615" s="109"/>
      <c r="AO615" s="109"/>
      <c r="AP615" s="1"/>
      <c r="AQ615" s="1"/>
      <c r="AR615" s="7"/>
      <c r="AS615" s="7"/>
      <c r="AT615" s="109"/>
      <c r="AU615" s="109"/>
      <c r="AV615" s="1"/>
      <c r="AW615" s="1"/>
      <c r="AX615" s="7"/>
      <c r="AY615" s="7"/>
      <c r="AZ615" s="109"/>
      <c r="BA615" s="109"/>
      <c r="BB615" s="1"/>
      <c r="BC615" s="1"/>
      <c r="BD615" s="7"/>
      <c r="BE615" s="7"/>
      <c r="BF615" s="109"/>
      <c r="BG615" s="109"/>
    </row>
    <row r="616" spans="1:59" ht="14.25" customHeight="1">
      <c r="A616" s="1"/>
      <c r="B616" s="7"/>
      <c r="C616" s="7"/>
      <c r="D616" s="109"/>
      <c r="E616" s="109"/>
      <c r="F616" s="1"/>
      <c r="G616" s="1"/>
      <c r="H616" s="7"/>
      <c r="I616" s="7"/>
      <c r="J616" s="109"/>
      <c r="K616" s="109"/>
      <c r="L616" s="1"/>
      <c r="M616" s="1"/>
      <c r="N616" s="7"/>
      <c r="O616" s="7"/>
      <c r="P616" s="109"/>
      <c r="Q616" s="109"/>
      <c r="R616" s="1"/>
      <c r="S616" s="1"/>
      <c r="T616" s="7"/>
      <c r="U616" s="7"/>
      <c r="V616" s="109"/>
      <c r="W616" s="109"/>
      <c r="X616" s="1"/>
      <c r="Y616" s="1"/>
      <c r="Z616" s="7"/>
      <c r="AA616" s="7"/>
      <c r="AB616" s="109"/>
      <c r="AC616" s="109"/>
      <c r="AD616" s="1"/>
      <c r="AE616" s="1"/>
      <c r="AF616" s="7"/>
      <c r="AG616" s="7"/>
      <c r="AH616" s="109"/>
      <c r="AI616" s="109"/>
      <c r="AJ616" s="1"/>
      <c r="AK616" s="1"/>
      <c r="AL616" s="7"/>
      <c r="AM616" s="7"/>
      <c r="AN616" s="109"/>
      <c r="AO616" s="109"/>
      <c r="AP616" s="1"/>
      <c r="AQ616" s="1"/>
      <c r="AR616" s="7"/>
      <c r="AS616" s="7"/>
      <c r="AT616" s="109"/>
      <c r="AU616" s="109"/>
      <c r="AV616" s="1"/>
      <c r="AW616" s="1"/>
      <c r="AX616" s="7"/>
      <c r="AY616" s="7"/>
      <c r="AZ616" s="109"/>
      <c r="BA616" s="109"/>
      <c r="BB616" s="1"/>
      <c r="BC616" s="1"/>
      <c r="BD616" s="7"/>
      <c r="BE616" s="7"/>
      <c r="BF616" s="109"/>
      <c r="BG616" s="109"/>
    </row>
    <row r="617" spans="1:59" ht="14.25" customHeight="1">
      <c r="A617" s="1"/>
      <c r="B617" s="7"/>
      <c r="C617" s="7"/>
      <c r="D617" s="109"/>
      <c r="E617" s="109"/>
      <c r="F617" s="1"/>
      <c r="G617" s="1"/>
      <c r="H617" s="7"/>
      <c r="I617" s="7"/>
      <c r="J617" s="109"/>
      <c r="K617" s="109"/>
      <c r="L617" s="1"/>
      <c r="M617" s="1"/>
      <c r="N617" s="7"/>
      <c r="O617" s="7"/>
      <c r="P617" s="109"/>
      <c r="Q617" s="109"/>
      <c r="R617" s="1"/>
      <c r="S617" s="1"/>
      <c r="T617" s="7"/>
      <c r="U617" s="7"/>
      <c r="V617" s="109"/>
      <c r="W617" s="109"/>
      <c r="X617" s="1"/>
      <c r="Y617" s="1"/>
      <c r="Z617" s="7"/>
      <c r="AA617" s="7"/>
      <c r="AB617" s="109"/>
      <c r="AC617" s="109"/>
      <c r="AD617" s="1"/>
      <c r="AE617" s="1"/>
      <c r="AF617" s="7"/>
      <c r="AG617" s="7"/>
      <c r="AH617" s="109"/>
      <c r="AI617" s="109"/>
      <c r="AJ617" s="1"/>
      <c r="AK617" s="1"/>
      <c r="AL617" s="7"/>
      <c r="AM617" s="7"/>
      <c r="AN617" s="109"/>
      <c r="AO617" s="109"/>
      <c r="AP617" s="1"/>
      <c r="AQ617" s="1"/>
      <c r="AR617" s="7"/>
      <c r="AS617" s="7"/>
      <c r="AT617" s="109"/>
      <c r="AU617" s="109"/>
      <c r="AV617" s="1"/>
      <c r="AW617" s="1"/>
      <c r="AX617" s="7"/>
      <c r="AY617" s="7"/>
      <c r="AZ617" s="109"/>
      <c r="BA617" s="109"/>
      <c r="BB617" s="1"/>
      <c r="BC617" s="1"/>
      <c r="BD617" s="7"/>
      <c r="BE617" s="7"/>
      <c r="BF617" s="109"/>
      <c r="BG617" s="109"/>
    </row>
    <row r="618" spans="1:59" ht="14.25" customHeight="1">
      <c r="A618" s="1"/>
      <c r="B618" s="7"/>
      <c r="C618" s="7"/>
      <c r="D618" s="109"/>
      <c r="E618" s="109"/>
      <c r="F618" s="1"/>
      <c r="G618" s="1"/>
      <c r="H618" s="7"/>
      <c r="I618" s="7"/>
      <c r="J618" s="109"/>
      <c r="K618" s="109"/>
      <c r="L618" s="1"/>
      <c r="M618" s="1"/>
      <c r="N618" s="7"/>
      <c r="O618" s="7"/>
      <c r="P618" s="109"/>
      <c r="Q618" s="109"/>
      <c r="R618" s="1"/>
      <c r="S618" s="1"/>
      <c r="T618" s="7"/>
      <c r="U618" s="7"/>
      <c r="V618" s="109"/>
      <c r="W618" s="109"/>
      <c r="X618" s="1"/>
      <c r="Y618" s="1"/>
      <c r="Z618" s="7"/>
      <c r="AA618" s="7"/>
      <c r="AB618" s="109"/>
      <c r="AC618" s="109"/>
      <c r="AD618" s="1"/>
      <c r="AE618" s="1"/>
      <c r="AF618" s="7"/>
      <c r="AG618" s="7"/>
      <c r="AH618" s="109"/>
      <c r="AI618" s="109"/>
      <c r="AJ618" s="1"/>
      <c r="AK618" s="1"/>
      <c r="AL618" s="7"/>
      <c r="AM618" s="7"/>
      <c r="AN618" s="109"/>
      <c r="AO618" s="109"/>
      <c r="AP618" s="1"/>
      <c r="AQ618" s="1"/>
      <c r="AR618" s="7"/>
      <c r="AS618" s="7"/>
      <c r="AT618" s="109"/>
      <c r="AU618" s="109"/>
      <c r="AV618" s="1"/>
      <c r="AW618" s="1"/>
      <c r="AX618" s="7"/>
      <c r="AY618" s="7"/>
      <c r="AZ618" s="109"/>
      <c r="BA618" s="109"/>
      <c r="BB618" s="1"/>
      <c r="BC618" s="1"/>
      <c r="BD618" s="7"/>
      <c r="BE618" s="7"/>
      <c r="BF618" s="109"/>
      <c r="BG618" s="109"/>
    </row>
    <row r="619" spans="1:59" ht="14.25" customHeight="1">
      <c r="A619" s="1"/>
      <c r="B619" s="7"/>
      <c r="C619" s="7"/>
      <c r="D619" s="109"/>
      <c r="E619" s="109"/>
      <c r="F619" s="1"/>
      <c r="G619" s="1"/>
      <c r="H619" s="7"/>
      <c r="I619" s="7"/>
      <c r="J619" s="109"/>
      <c r="K619" s="109"/>
      <c r="L619" s="1"/>
      <c r="M619" s="1"/>
      <c r="N619" s="7"/>
      <c r="O619" s="7"/>
      <c r="P619" s="109"/>
      <c r="Q619" s="109"/>
      <c r="R619" s="1"/>
      <c r="S619" s="1"/>
      <c r="T619" s="7"/>
      <c r="U619" s="7"/>
      <c r="V619" s="109"/>
      <c r="W619" s="109"/>
      <c r="X619" s="1"/>
      <c r="Y619" s="1"/>
      <c r="Z619" s="7"/>
      <c r="AA619" s="7"/>
      <c r="AB619" s="109"/>
      <c r="AC619" s="109"/>
      <c r="AD619" s="1"/>
      <c r="AE619" s="1"/>
      <c r="AF619" s="7"/>
      <c r="AG619" s="7"/>
      <c r="AH619" s="109"/>
      <c r="AI619" s="109"/>
      <c r="AJ619" s="1"/>
      <c r="AK619" s="1"/>
      <c r="AL619" s="7"/>
      <c r="AM619" s="7"/>
      <c r="AN619" s="109"/>
      <c r="AO619" s="109"/>
      <c r="AP619" s="1"/>
      <c r="AQ619" s="1"/>
      <c r="AR619" s="7"/>
      <c r="AS619" s="7"/>
      <c r="AT619" s="109"/>
      <c r="AU619" s="109"/>
      <c r="AV619" s="1"/>
      <c r="AW619" s="1"/>
      <c r="AX619" s="7"/>
      <c r="AY619" s="7"/>
      <c r="AZ619" s="109"/>
      <c r="BA619" s="109"/>
      <c r="BB619" s="1"/>
      <c r="BC619" s="1"/>
      <c r="BD619" s="7"/>
      <c r="BE619" s="7"/>
      <c r="BF619" s="109"/>
      <c r="BG619" s="109"/>
    </row>
    <row r="620" spans="1:59" ht="14.25" customHeight="1">
      <c r="A620" s="1"/>
      <c r="B620" s="7"/>
      <c r="C620" s="7"/>
      <c r="D620" s="109"/>
      <c r="E620" s="109"/>
      <c r="F620" s="1"/>
      <c r="G620" s="1"/>
      <c r="H620" s="7"/>
      <c r="I620" s="7"/>
      <c r="J620" s="109"/>
      <c r="K620" s="109"/>
      <c r="L620" s="1"/>
      <c r="M620" s="1"/>
      <c r="N620" s="7"/>
      <c r="O620" s="7"/>
      <c r="P620" s="109"/>
      <c r="Q620" s="109"/>
      <c r="R620" s="1"/>
      <c r="S620" s="1"/>
      <c r="T620" s="7"/>
      <c r="U620" s="7"/>
      <c r="V620" s="109"/>
      <c r="W620" s="109"/>
      <c r="X620" s="1"/>
      <c r="Y620" s="1"/>
      <c r="Z620" s="7"/>
      <c r="AA620" s="7"/>
      <c r="AB620" s="109"/>
      <c r="AC620" s="109"/>
      <c r="AD620" s="1"/>
      <c r="AE620" s="1"/>
      <c r="AF620" s="7"/>
      <c r="AG620" s="7"/>
      <c r="AH620" s="109"/>
      <c r="AI620" s="109"/>
      <c r="AJ620" s="1"/>
      <c r="AK620" s="1"/>
      <c r="AL620" s="7"/>
      <c r="AM620" s="7"/>
      <c r="AN620" s="109"/>
      <c r="AO620" s="109"/>
      <c r="AP620" s="1"/>
      <c r="AQ620" s="1"/>
      <c r="AR620" s="7"/>
      <c r="AS620" s="7"/>
      <c r="AT620" s="109"/>
      <c r="AU620" s="109"/>
      <c r="AV620" s="1"/>
      <c r="AW620" s="1"/>
      <c r="AX620" s="7"/>
      <c r="AY620" s="7"/>
      <c r="AZ620" s="109"/>
      <c r="BA620" s="109"/>
      <c r="BB620" s="1"/>
      <c r="BC620" s="1"/>
      <c r="BD620" s="7"/>
      <c r="BE620" s="7"/>
      <c r="BF620" s="109"/>
      <c r="BG620" s="109"/>
    </row>
    <row r="621" spans="1:59" ht="14.25" customHeight="1">
      <c r="A621" s="1"/>
      <c r="B621" s="7"/>
      <c r="C621" s="7"/>
      <c r="D621" s="109"/>
      <c r="E621" s="109"/>
      <c r="F621" s="1"/>
      <c r="G621" s="1"/>
      <c r="H621" s="7"/>
      <c r="I621" s="7"/>
      <c r="J621" s="109"/>
      <c r="K621" s="109"/>
      <c r="L621" s="1"/>
      <c r="M621" s="1"/>
      <c r="N621" s="7"/>
      <c r="O621" s="7"/>
      <c r="P621" s="109"/>
      <c r="Q621" s="109"/>
      <c r="R621" s="1"/>
      <c r="S621" s="1"/>
      <c r="T621" s="7"/>
      <c r="U621" s="7"/>
      <c r="V621" s="109"/>
      <c r="W621" s="109"/>
      <c r="X621" s="1"/>
      <c r="Y621" s="1"/>
      <c r="Z621" s="7"/>
      <c r="AA621" s="7"/>
      <c r="AB621" s="109"/>
      <c r="AC621" s="109"/>
      <c r="AD621" s="1"/>
      <c r="AE621" s="1"/>
      <c r="AF621" s="7"/>
      <c r="AG621" s="7"/>
      <c r="AH621" s="109"/>
      <c r="AI621" s="109"/>
      <c r="AJ621" s="1"/>
      <c r="AK621" s="1"/>
      <c r="AL621" s="7"/>
      <c r="AM621" s="7"/>
      <c r="AN621" s="109"/>
      <c r="AO621" s="109"/>
      <c r="AP621" s="1"/>
      <c r="AQ621" s="1"/>
      <c r="AR621" s="7"/>
      <c r="AS621" s="7"/>
      <c r="AT621" s="109"/>
      <c r="AU621" s="109"/>
      <c r="AV621" s="1"/>
      <c r="AW621" s="1"/>
      <c r="AX621" s="7"/>
      <c r="AY621" s="7"/>
      <c r="AZ621" s="109"/>
      <c r="BA621" s="109"/>
      <c r="BB621" s="1"/>
      <c r="BC621" s="1"/>
      <c r="BD621" s="7"/>
      <c r="BE621" s="7"/>
      <c r="BF621" s="109"/>
      <c r="BG621" s="109"/>
    </row>
    <row r="622" spans="1:59" ht="14.25" customHeight="1">
      <c r="A622" s="1"/>
      <c r="B622" s="7"/>
      <c r="C622" s="7"/>
      <c r="D622" s="109"/>
      <c r="E622" s="109"/>
      <c r="F622" s="1"/>
      <c r="G622" s="1"/>
      <c r="H622" s="7"/>
      <c r="I622" s="7"/>
      <c r="J622" s="109"/>
      <c r="K622" s="109"/>
      <c r="L622" s="1"/>
      <c r="M622" s="1"/>
      <c r="N622" s="7"/>
      <c r="O622" s="7"/>
      <c r="P622" s="109"/>
      <c r="Q622" s="109"/>
      <c r="R622" s="1"/>
      <c r="S622" s="1"/>
      <c r="T622" s="7"/>
      <c r="U622" s="7"/>
      <c r="V622" s="109"/>
      <c r="W622" s="109"/>
      <c r="X622" s="1"/>
      <c r="Y622" s="1"/>
      <c r="Z622" s="7"/>
      <c r="AA622" s="7"/>
      <c r="AB622" s="109"/>
      <c r="AC622" s="109"/>
      <c r="AD622" s="1"/>
      <c r="AE622" s="1"/>
      <c r="AF622" s="7"/>
      <c r="AG622" s="7"/>
      <c r="AH622" s="109"/>
      <c r="AI622" s="109"/>
      <c r="AJ622" s="1"/>
      <c r="AK622" s="1"/>
      <c r="AL622" s="7"/>
      <c r="AM622" s="7"/>
      <c r="AN622" s="109"/>
      <c r="AO622" s="109"/>
      <c r="AP622" s="1"/>
      <c r="AQ622" s="1"/>
      <c r="AR622" s="7"/>
      <c r="AS622" s="7"/>
      <c r="AT622" s="109"/>
      <c r="AU622" s="109"/>
      <c r="AV622" s="1"/>
      <c r="AW622" s="1"/>
      <c r="AX622" s="7"/>
      <c r="AY622" s="7"/>
      <c r="AZ622" s="109"/>
      <c r="BA622" s="109"/>
      <c r="BB622" s="1"/>
      <c r="BC622" s="1"/>
      <c r="BD622" s="7"/>
      <c r="BE622" s="7"/>
      <c r="BF622" s="109"/>
      <c r="BG622" s="109"/>
    </row>
    <row r="623" spans="1:59" ht="14.25" customHeight="1">
      <c r="A623" s="1"/>
      <c r="B623" s="7"/>
      <c r="C623" s="7"/>
      <c r="D623" s="109"/>
      <c r="E623" s="109"/>
      <c r="F623" s="1"/>
      <c r="G623" s="1"/>
      <c r="H623" s="7"/>
      <c r="I623" s="7"/>
      <c r="J623" s="109"/>
      <c r="K623" s="109"/>
      <c r="L623" s="1"/>
      <c r="M623" s="1"/>
      <c r="N623" s="7"/>
      <c r="O623" s="7"/>
      <c r="P623" s="109"/>
      <c r="Q623" s="109"/>
      <c r="R623" s="1"/>
      <c r="S623" s="1"/>
      <c r="T623" s="7"/>
      <c r="U623" s="7"/>
      <c r="V623" s="109"/>
      <c r="W623" s="109"/>
      <c r="X623" s="1"/>
      <c r="Y623" s="1"/>
      <c r="Z623" s="7"/>
      <c r="AA623" s="7"/>
      <c r="AB623" s="109"/>
      <c r="AC623" s="109"/>
      <c r="AD623" s="1"/>
      <c r="AE623" s="1"/>
      <c r="AF623" s="7"/>
      <c r="AG623" s="7"/>
      <c r="AH623" s="109"/>
      <c r="AI623" s="109"/>
      <c r="AJ623" s="1"/>
      <c r="AK623" s="1"/>
      <c r="AL623" s="7"/>
      <c r="AM623" s="7"/>
      <c r="AN623" s="109"/>
      <c r="AO623" s="109"/>
      <c r="AP623" s="1"/>
      <c r="AQ623" s="1"/>
      <c r="AR623" s="7"/>
      <c r="AS623" s="7"/>
      <c r="AT623" s="109"/>
      <c r="AU623" s="109"/>
      <c r="AV623" s="1"/>
      <c r="AW623" s="1"/>
      <c r="AX623" s="7"/>
      <c r="AY623" s="7"/>
      <c r="AZ623" s="109"/>
      <c r="BA623" s="109"/>
      <c r="BB623" s="1"/>
      <c r="BC623" s="1"/>
      <c r="BD623" s="7"/>
      <c r="BE623" s="7"/>
      <c r="BF623" s="109"/>
      <c r="BG623" s="109"/>
    </row>
    <row r="624" spans="1:59" ht="14.25" customHeight="1">
      <c r="A624" s="1"/>
      <c r="B624" s="7"/>
      <c r="C624" s="7"/>
      <c r="D624" s="109"/>
      <c r="E624" s="109"/>
      <c r="F624" s="1"/>
      <c r="G624" s="1"/>
      <c r="H624" s="7"/>
      <c r="I624" s="7"/>
      <c r="J624" s="109"/>
      <c r="K624" s="109"/>
      <c r="L624" s="1"/>
      <c r="M624" s="1"/>
      <c r="N624" s="7"/>
      <c r="O624" s="7"/>
      <c r="P624" s="109"/>
      <c r="Q624" s="109"/>
      <c r="R624" s="1"/>
      <c r="S624" s="1"/>
      <c r="T624" s="7"/>
      <c r="U624" s="7"/>
      <c r="V624" s="109"/>
      <c r="W624" s="109"/>
      <c r="X624" s="1"/>
      <c r="Y624" s="1"/>
      <c r="Z624" s="7"/>
      <c r="AA624" s="7"/>
      <c r="AB624" s="109"/>
      <c r="AC624" s="109"/>
      <c r="AD624" s="1"/>
      <c r="AE624" s="1"/>
      <c r="AF624" s="7"/>
      <c r="AG624" s="7"/>
      <c r="AH624" s="109"/>
      <c r="AI624" s="109"/>
      <c r="AJ624" s="1"/>
      <c r="AK624" s="1"/>
      <c r="AL624" s="7"/>
      <c r="AM624" s="7"/>
      <c r="AN624" s="109"/>
      <c r="AO624" s="109"/>
      <c r="AP624" s="1"/>
      <c r="AQ624" s="1"/>
      <c r="AR624" s="7"/>
      <c r="AS624" s="7"/>
      <c r="AT624" s="109"/>
      <c r="AU624" s="109"/>
      <c r="AV624" s="1"/>
      <c r="AW624" s="1"/>
      <c r="AX624" s="7"/>
      <c r="AY624" s="7"/>
      <c r="AZ624" s="109"/>
      <c r="BA624" s="109"/>
      <c r="BB624" s="1"/>
      <c r="BC624" s="1"/>
      <c r="BD624" s="7"/>
      <c r="BE624" s="7"/>
      <c r="BF624" s="109"/>
      <c r="BG624" s="109"/>
    </row>
    <row r="625" spans="1:59" ht="14.25" customHeight="1">
      <c r="A625" s="1"/>
      <c r="B625" s="7"/>
      <c r="C625" s="7"/>
      <c r="D625" s="109"/>
      <c r="E625" s="109"/>
      <c r="F625" s="1"/>
      <c r="G625" s="1"/>
      <c r="H625" s="7"/>
      <c r="I625" s="7"/>
      <c r="J625" s="109"/>
      <c r="K625" s="109"/>
      <c r="L625" s="1"/>
      <c r="M625" s="1"/>
      <c r="N625" s="7"/>
      <c r="O625" s="7"/>
      <c r="P625" s="109"/>
      <c r="Q625" s="109"/>
      <c r="R625" s="1"/>
      <c r="S625" s="1"/>
      <c r="T625" s="7"/>
      <c r="U625" s="7"/>
      <c r="V625" s="109"/>
      <c r="W625" s="109"/>
      <c r="X625" s="1"/>
      <c r="Y625" s="1"/>
      <c r="Z625" s="7"/>
      <c r="AA625" s="7"/>
      <c r="AB625" s="109"/>
      <c r="AC625" s="109"/>
      <c r="AD625" s="1"/>
      <c r="AE625" s="1"/>
      <c r="AF625" s="7"/>
      <c r="AG625" s="7"/>
      <c r="AH625" s="109"/>
      <c r="AI625" s="109"/>
      <c r="AJ625" s="1"/>
      <c r="AK625" s="1"/>
      <c r="AL625" s="7"/>
      <c r="AM625" s="7"/>
      <c r="AN625" s="109"/>
      <c r="AO625" s="109"/>
      <c r="AP625" s="1"/>
      <c r="AQ625" s="1"/>
      <c r="AR625" s="7"/>
      <c r="AS625" s="7"/>
      <c r="AT625" s="109"/>
      <c r="AU625" s="109"/>
      <c r="AV625" s="1"/>
      <c r="AW625" s="1"/>
      <c r="AX625" s="7"/>
      <c r="AY625" s="7"/>
      <c r="AZ625" s="109"/>
      <c r="BA625" s="109"/>
      <c r="BB625" s="1"/>
      <c r="BC625" s="1"/>
      <c r="BD625" s="7"/>
      <c r="BE625" s="7"/>
      <c r="BF625" s="109"/>
      <c r="BG625" s="109"/>
    </row>
    <row r="626" spans="1:59" ht="14.25" customHeight="1">
      <c r="A626" s="1"/>
      <c r="B626" s="7"/>
      <c r="C626" s="7"/>
      <c r="D626" s="109"/>
      <c r="E626" s="109"/>
      <c r="F626" s="1"/>
      <c r="G626" s="1"/>
      <c r="H626" s="7"/>
      <c r="I626" s="7"/>
      <c r="J626" s="109"/>
      <c r="K626" s="109"/>
      <c r="L626" s="1"/>
      <c r="M626" s="1"/>
      <c r="N626" s="7"/>
      <c r="O626" s="7"/>
      <c r="P626" s="109"/>
      <c r="Q626" s="109"/>
      <c r="R626" s="1"/>
      <c r="S626" s="1"/>
      <c r="T626" s="7"/>
      <c r="U626" s="7"/>
      <c r="V626" s="109"/>
      <c r="W626" s="109"/>
      <c r="X626" s="1"/>
      <c r="Y626" s="1"/>
      <c r="Z626" s="7"/>
      <c r="AA626" s="7"/>
      <c r="AB626" s="109"/>
      <c r="AC626" s="109"/>
      <c r="AD626" s="1"/>
      <c r="AE626" s="1"/>
      <c r="AF626" s="7"/>
      <c r="AG626" s="7"/>
      <c r="AH626" s="109"/>
      <c r="AI626" s="109"/>
      <c r="AJ626" s="1"/>
      <c r="AK626" s="1"/>
      <c r="AL626" s="7"/>
      <c r="AM626" s="7"/>
      <c r="AN626" s="109"/>
      <c r="AO626" s="109"/>
      <c r="AP626" s="1"/>
      <c r="AQ626" s="1"/>
      <c r="AR626" s="7"/>
      <c r="AS626" s="7"/>
      <c r="AT626" s="109"/>
      <c r="AU626" s="109"/>
      <c r="AV626" s="1"/>
      <c r="AW626" s="1"/>
      <c r="AX626" s="7"/>
      <c r="AY626" s="7"/>
      <c r="AZ626" s="109"/>
      <c r="BA626" s="109"/>
      <c r="BB626" s="1"/>
      <c r="BC626" s="1"/>
      <c r="BD626" s="7"/>
      <c r="BE626" s="7"/>
      <c r="BF626" s="109"/>
      <c r="BG626" s="109"/>
    </row>
    <row r="627" spans="1:59" ht="14.25" customHeight="1">
      <c r="A627" s="1"/>
      <c r="B627" s="7"/>
      <c r="C627" s="7"/>
      <c r="D627" s="109"/>
      <c r="E627" s="109"/>
      <c r="F627" s="1"/>
      <c r="G627" s="1"/>
      <c r="H627" s="7"/>
      <c r="I627" s="7"/>
      <c r="J627" s="109"/>
      <c r="K627" s="109"/>
      <c r="L627" s="1"/>
      <c r="M627" s="1"/>
      <c r="N627" s="7"/>
      <c r="O627" s="7"/>
      <c r="P627" s="109"/>
      <c r="Q627" s="109"/>
      <c r="R627" s="1"/>
      <c r="S627" s="1"/>
      <c r="T627" s="7"/>
      <c r="U627" s="7"/>
      <c r="V627" s="109"/>
      <c r="W627" s="109"/>
      <c r="X627" s="1"/>
      <c r="Y627" s="1"/>
      <c r="Z627" s="7"/>
      <c r="AA627" s="7"/>
      <c r="AB627" s="109"/>
      <c r="AC627" s="109"/>
      <c r="AD627" s="1"/>
      <c r="AE627" s="1"/>
      <c r="AF627" s="7"/>
      <c r="AG627" s="7"/>
      <c r="AH627" s="109"/>
      <c r="AI627" s="109"/>
      <c r="AJ627" s="1"/>
      <c r="AK627" s="1"/>
      <c r="AL627" s="7"/>
      <c r="AM627" s="7"/>
      <c r="AN627" s="109"/>
      <c r="AO627" s="109"/>
      <c r="AP627" s="1"/>
      <c r="AQ627" s="1"/>
      <c r="AR627" s="7"/>
      <c r="AS627" s="7"/>
      <c r="AT627" s="109"/>
      <c r="AU627" s="109"/>
      <c r="AV627" s="1"/>
      <c r="AW627" s="1"/>
      <c r="AX627" s="7"/>
      <c r="AY627" s="7"/>
      <c r="AZ627" s="109"/>
      <c r="BA627" s="109"/>
      <c r="BB627" s="1"/>
      <c r="BC627" s="1"/>
      <c r="BD627" s="7"/>
      <c r="BE627" s="7"/>
      <c r="BF627" s="109"/>
      <c r="BG627" s="109"/>
    </row>
    <row r="628" spans="1:59" ht="14.25" customHeight="1">
      <c r="A628" s="1"/>
      <c r="B628" s="7"/>
      <c r="C628" s="7"/>
      <c r="D628" s="109"/>
      <c r="E628" s="109"/>
      <c r="F628" s="1"/>
      <c r="G628" s="1"/>
      <c r="H628" s="7"/>
      <c r="I628" s="7"/>
      <c r="J628" s="109"/>
      <c r="K628" s="109"/>
      <c r="L628" s="1"/>
      <c r="M628" s="1"/>
      <c r="N628" s="7"/>
      <c r="O628" s="7"/>
      <c r="P628" s="109"/>
      <c r="Q628" s="109"/>
      <c r="R628" s="1"/>
      <c r="S628" s="1"/>
      <c r="T628" s="7"/>
      <c r="U628" s="7"/>
      <c r="V628" s="109"/>
      <c r="W628" s="109"/>
      <c r="X628" s="1"/>
      <c r="Y628" s="1"/>
      <c r="Z628" s="7"/>
      <c r="AA628" s="7"/>
      <c r="AB628" s="109"/>
      <c r="AC628" s="109"/>
      <c r="AD628" s="1"/>
      <c r="AE628" s="1"/>
      <c r="AF628" s="7"/>
      <c r="AG628" s="7"/>
      <c r="AH628" s="109"/>
      <c r="AI628" s="109"/>
      <c r="AJ628" s="1"/>
      <c r="AK628" s="1"/>
      <c r="AL628" s="7"/>
      <c r="AM628" s="7"/>
      <c r="AN628" s="109"/>
      <c r="AO628" s="109"/>
      <c r="AP628" s="1"/>
      <c r="AQ628" s="1"/>
      <c r="AR628" s="7"/>
      <c r="AS628" s="7"/>
      <c r="AT628" s="109"/>
      <c r="AU628" s="109"/>
      <c r="AV628" s="1"/>
      <c r="AW628" s="1"/>
      <c r="AX628" s="7"/>
      <c r="AY628" s="7"/>
      <c r="AZ628" s="109"/>
      <c r="BA628" s="109"/>
      <c r="BB628" s="1"/>
      <c r="BC628" s="1"/>
      <c r="BD628" s="7"/>
      <c r="BE628" s="7"/>
      <c r="BF628" s="109"/>
      <c r="BG628" s="109"/>
    </row>
    <row r="629" spans="1:59" ht="14.25" customHeight="1">
      <c r="A629" s="1"/>
      <c r="B629" s="7"/>
      <c r="C629" s="7"/>
      <c r="D629" s="109"/>
      <c r="E629" s="109"/>
      <c r="F629" s="1"/>
      <c r="G629" s="1"/>
      <c r="H629" s="7"/>
      <c r="I629" s="7"/>
      <c r="J629" s="109"/>
      <c r="K629" s="109"/>
      <c r="L629" s="1"/>
      <c r="M629" s="1"/>
      <c r="N629" s="7"/>
      <c r="O629" s="7"/>
      <c r="P629" s="109"/>
      <c r="Q629" s="109"/>
      <c r="R629" s="1"/>
      <c r="S629" s="1"/>
      <c r="T629" s="7"/>
      <c r="U629" s="7"/>
      <c r="V629" s="109"/>
      <c r="W629" s="109"/>
      <c r="X629" s="1"/>
      <c r="Y629" s="1"/>
      <c r="Z629" s="7"/>
      <c r="AA629" s="7"/>
      <c r="AB629" s="109"/>
      <c r="AC629" s="109"/>
      <c r="AD629" s="1"/>
      <c r="AE629" s="1"/>
      <c r="AF629" s="7"/>
      <c r="AG629" s="7"/>
      <c r="AH629" s="109"/>
      <c r="AI629" s="109"/>
      <c r="AJ629" s="1"/>
      <c r="AK629" s="1"/>
      <c r="AL629" s="7"/>
      <c r="AM629" s="7"/>
      <c r="AN629" s="109"/>
      <c r="AO629" s="109"/>
      <c r="AP629" s="1"/>
      <c r="AQ629" s="1"/>
      <c r="AR629" s="7"/>
      <c r="AS629" s="7"/>
      <c r="AT629" s="109"/>
      <c r="AU629" s="109"/>
      <c r="AV629" s="1"/>
      <c r="AW629" s="1"/>
      <c r="AX629" s="7"/>
      <c r="AY629" s="7"/>
      <c r="AZ629" s="109"/>
      <c r="BA629" s="109"/>
      <c r="BB629" s="1"/>
      <c r="BC629" s="1"/>
      <c r="BD629" s="7"/>
      <c r="BE629" s="7"/>
      <c r="BF629" s="109"/>
      <c r="BG629" s="109"/>
    </row>
    <row r="630" spans="1:59" ht="14.25" customHeight="1">
      <c r="A630" s="1"/>
      <c r="B630" s="7"/>
      <c r="C630" s="7"/>
      <c r="D630" s="109"/>
      <c r="E630" s="109"/>
      <c r="F630" s="1"/>
      <c r="G630" s="1"/>
      <c r="H630" s="7"/>
      <c r="I630" s="7"/>
      <c r="J630" s="109"/>
      <c r="K630" s="109"/>
      <c r="L630" s="1"/>
      <c r="M630" s="1"/>
      <c r="N630" s="7"/>
      <c r="O630" s="7"/>
      <c r="P630" s="109"/>
      <c r="Q630" s="109"/>
      <c r="R630" s="1"/>
      <c r="S630" s="1"/>
      <c r="T630" s="7"/>
      <c r="U630" s="7"/>
      <c r="V630" s="109"/>
      <c r="W630" s="109"/>
      <c r="X630" s="1"/>
      <c r="Y630" s="1"/>
      <c r="Z630" s="7"/>
      <c r="AA630" s="7"/>
      <c r="AB630" s="109"/>
      <c r="AC630" s="109"/>
      <c r="AD630" s="1"/>
      <c r="AE630" s="1"/>
      <c r="AF630" s="7"/>
      <c r="AG630" s="7"/>
      <c r="AH630" s="109"/>
      <c r="AI630" s="109"/>
      <c r="AJ630" s="1"/>
      <c r="AK630" s="1"/>
      <c r="AL630" s="7"/>
      <c r="AM630" s="7"/>
      <c r="AN630" s="109"/>
      <c r="AO630" s="109"/>
      <c r="AP630" s="1"/>
      <c r="AQ630" s="1"/>
      <c r="AR630" s="7"/>
      <c r="AS630" s="7"/>
      <c r="AT630" s="109"/>
      <c r="AU630" s="109"/>
      <c r="AV630" s="1"/>
      <c r="AW630" s="1"/>
      <c r="AX630" s="7"/>
      <c r="AY630" s="7"/>
      <c r="AZ630" s="109"/>
      <c r="BA630" s="109"/>
      <c r="BB630" s="1"/>
      <c r="BC630" s="1"/>
      <c r="BD630" s="7"/>
      <c r="BE630" s="7"/>
      <c r="BF630" s="109"/>
      <c r="BG630" s="109"/>
    </row>
    <row r="631" spans="1:59" ht="14.25" customHeight="1">
      <c r="A631" s="1"/>
      <c r="B631" s="7"/>
      <c r="C631" s="7"/>
      <c r="D631" s="109"/>
      <c r="E631" s="109"/>
      <c r="F631" s="1"/>
      <c r="G631" s="1"/>
      <c r="H631" s="7"/>
      <c r="I631" s="7"/>
      <c r="J631" s="109"/>
      <c r="K631" s="109"/>
      <c r="L631" s="1"/>
      <c r="M631" s="1"/>
      <c r="N631" s="7"/>
      <c r="O631" s="7"/>
      <c r="P631" s="109"/>
      <c r="Q631" s="109"/>
      <c r="R631" s="1"/>
      <c r="S631" s="1"/>
      <c r="T631" s="7"/>
      <c r="U631" s="7"/>
      <c r="V631" s="109"/>
      <c r="W631" s="109"/>
      <c r="X631" s="1"/>
      <c r="Y631" s="1"/>
      <c r="Z631" s="7"/>
      <c r="AA631" s="7"/>
      <c r="AB631" s="109"/>
      <c r="AC631" s="109"/>
      <c r="AD631" s="1"/>
      <c r="AE631" s="1"/>
      <c r="AF631" s="7"/>
      <c r="AG631" s="7"/>
      <c r="AH631" s="109"/>
      <c r="AI631" s="109"/>
      <c r="AJ631" s="1"/>
      <c r="AK631" s="1"/>
      <c r="AL631" s="7"/>
      <c r="AM631" s="7"/>
      <c r="AN631" s="109"/>
      <c r="AO631" s="109"/>
      <c r="AP631" s="1"/>
      <c r="AQ631" s="1"/>
      <c r="AR631" s="7"/>
      <c r="AS631" s="7"/>
      <c r="AT631" s="109"/>
      <c r="AU631" s="109"/>
      <c r="AV631" s="1"/>
      <c r="AW631" s="1"/>
      <c r="AX631" s="7"/>
      <c r="AY631" s="7"/>
      <c r="AZ631" s="109"/>
      <c r="BA631" s="109"/>
      <c r="BB631" s="1"/>
      <c r="BC631" s="1"/>
      <c r="BD631" s="7"/>
      <c r="BE631" s="7"/>
      <c r="BF631" s="109"/>
      <c r="BG631" s="109"/>
    </row>
    <row r="632" spans="1:59" ht="14.25" customHeight="1">
      <c r="A632" s="1"/>
      <c r="B632" s="7"/>
      <c r="C632" s="7"/>
      <c r="D632" s="109"/>
      <c r="E632" s="109"/>
      <c r="F632" s="1"/>
      <c r="G632" s="1"/>
      <c r="H632" s="7"/>
      <c r="I632" s="7"/>
      <c r="J632" s="109"/>
      <c r="K632" s="109"/>
      <c r="L632" s="1"/>
      <c r="M632" s="1"/>
      <c r="N632" s="7"/>
      <c r="O632" s="7"/>
      <c r="P632" s="109"/>
      <c r="Q632" s="109"/>
      <c r="R632" s="1"/>
      <c r="S632" s="1"/>
      <c r="T632" s="7"/>
      <c r="U632" s="7"/>
      <c r="V632" s="109"/>
      <c r="W632" s="109"/>
      <c r="X632" s="1"/>
      <c r="Y632" s="1"/>
      <c r="Z632" s="7"/>
      <c r="AA632" s="7"/>
      <c r="AB632" s="109"/>
      <c r="AC632" s="109"/>
      <c r="AD632" s="1"/>
      <c r="AE632" s="1"/>
      <c r="AF632" s="7"/>
      <c r="AG632" s="7"/>
      <c r="AH632" s="109"/>
      <c r="AI632" s="109"/>
      <c r="AJ632" s="1"/>
      <c r="AK632" s="1"/>
      <c r="AL632" s="7"/>
      <c r="AM632" s="7"/>
      <c r="AN632" s="109"/>
      <c r="AO632" s="109"/>
      <c r="AP632" s="1"/>
      <c r="AQ632" s="1"/>
      <c r="AR632" s="7"/>
      <c r="AS632" s="7"/>
      <c r="AT632" s="109"/>
      <c r="AU632" s="109"/>
      <c r="AV632" s="1"/>
      <c r="AW632" s="1"/>
      <c r="AX632" s="7"/>
      <c r="AY632" s="7"/>
      <c r="AZ632" s="109"/>
      <c r="BA632" s="109"/>
      <c r="BB632" s="1"/>
      <c r="BC632" s="1"/>
      <c r="BD632" s="7"/>
      <c r="BE632" s="7"/>
      <c r="BF632" s="109"/>
      <c r="BG632" s="109"/>
    </row>
    <row r="633" spans="1:59" ht="14.25" customHeight="1">
      <c r="A633" s="1"/>
      <c r="B633" s="7"/>
      <c r="C633" s="7"/>
      <c r="D633" s="109"/>
      <c r="E633" s="109"/>
      <c r="F633" s="1"/>
      <c r="G633" s="1"/>
      <c r="H633" s="7"/>
      <c r="I633" s="7"/>
      <c r="J633" s="109"/>
      <c r="K633" s="109"/>
      <c r="L633" s="1"/>
      <c r="M633" s="1"/>
      <c r="N633" s="7"/>
      <c r="O633" s="7"/>
      <c r="P633" s="109"/>
      <c r="Q633" s="109"/>
      <c r="R633" s="1"/>
      <c r="S633" s="1"/>
      <c r="T633" s="7"/>
      <c r="U633" s="7"/>
      <c r="V633" s="109"/>
      <c r="W633" s="109"/>
      <c r="X633" s="1"/>
      <c r="Y633" s="1"/>
      <c r="Z633" s="7"/>
      <c r="AA633" s="7"/>
      <c r="AB633" s="109"/>
      <c r="AC633" s="109"/>
      <c r="AD633" s="1"/>
      <c r="AE633" s="1"/>
      <c r="AF633" s="7"/>
      <c r="AG633" s="7"/>
      <c r="AH633" s="109"/>
      <c r="AI633" s="109"/>
      <c r="AJ633" s="1"/>
      <c r="AK633" s="1"/>
      <c r="AL633" s="7"/>
      <c r="AM633" s="7"/>
      <c r="AN633" s="109"/>
      <c r="AO633" s="109"/>
      <c r="AP633" s="1"/>
      <c r="AQ633" s="1"/>
      <c r="AR633" s="7"/>
      <c r="AS633" s="7"/>
      <c r="AT633" s="109"/>
      <c r="AU633" s="109"/>
      <c r="AV633" s="1"/>
      <c r="AW633" s="1"/>
      <c r="AX633" s="7"/>
      <c r="AY633" s="7"/>
      <c r="AZ633" s="109"/>
      <c r="BA633" s="109"/>
      <c r="BB633" s="1"/>
      <c r="BC633" s="1"/>
      <c r="BD633" s="7"/>
      <c r="BE633" s="7"/>
      <c r="BF633" s="109"/>
      <c r="BG633" s="109"/>
    </row>
    <row r="634" spans="1:59" ht="14.25" customHeight="1">
      <c r="A634" s="1"/>
      <c r="B634" s="7"/>
      <c r="C634" s="7"/>
      <c r="D634" s="109"/>
      <c r="E634" s="109"/>
      <c r="F634" s="1"/>
      <c r="G634" s="1"/>
      <c r="H634" s="7"/>
      <c r="I634" s="7"/>
      <c r="J634" s="109"/>
      <c r="K634" s="109"/>
      <c r="L634" s="1"/>
      <c r="M634" s="1"/>
      <c r="N634" s="7"/>
      <c r="O634" s="7"/>
      <c r="P634" s="109"/>
      <c r="Q634" s="109"/>
      <c r="R634" s="1"/>
      <c r="S634" s="1"/>
      <c r="T634" s="7"/>
      <c r="U634" s="7"/>
      <c r="V634" s="109"/>
      <c r="W634" s="109"/>
      <c r="X634" s="1"/>
      <c r="Y634" s="1"/>
      <c r="Z634" s="7"/>
      <c r="AA634" s="7"/>
      <c r="AB634" s="109"/>
      <c r="AC634" s="109"/>
      <c r="AD634" s="1"/>
      <c r="AE634" s="1"/>
      <c r="AF634" s="7"/>
      <c r="AG634" s="7"/>
      <c r="AH634" s="109"/>
      <c r="AI634" s="109"/>
      <c r="AJ634" s="1"/>
      <c r="AK634" s="1"/>
      <c r="AL634" s="7"/>
      <c r="AM634" s="7"/>
      <c r="AN634" s="109"/>
      <c r="AO634" s="109"/>
      <c r="AP634" s="1"/>
      <c r="AQ634" s="1"/>
      <c r="AR634" s="7"/>
      <c r="AS634" s="7"/>
      <c r="AT634" s="109"/>
      <c r="AU634" s="109"/>
      <c r="AV634" s="1"/>
      <c r="AW634" s="1"/>
      <c r="AX634" s="7"/>
      <c r="AY634" s="7"/>
      <c r="AZ634" s="109"/>
      <c r="BA634" s="109"/>
      <c r="BB634" s="1"/>
      <c r="BC634" s="1"/>
      <c r="BD634" s="7"/>
      <c r="BE634" s="7"/>
      <c r="BF634" s="109"/>
      <c r="BG634" s="109"/>
    </row>
    <row r="635" spans="1:59" ht="14.25" customHeight="1">
      <c r="A635" s="1"/>
      <c r="B635" s="7"/>
      <c r="C635" s="7"/>
      <c r="D635" s="109"/>
      <c r="E635" s="109"/>
      <c r="F635" s="1"/>
      <c r="G635" s="1"/>
      <c r="H635" s="7"/>
      <c r="I635" s="7"/>
      <c r="J635" s="109"/>
      <c r="K635" s="109"/>
      <c r="L635" s="1"/>
      <c r="M635" s="1"/>
      <c r="N635" s="7"/>
      <c r="O635" s="7"/>
      <c r="P635" s="109"/>
      <c r="Q635" s="109"/>
      <c r="R635" s="1"/>
      <c r="S635" s="1"/>
      <c r="T635" s="7"/>
      <c r="U635" s="7"/>
      <c r="V635" s="109"/>
      <c r="W635" s="109"/>
      <c r="X635" s="1"/>
      <c r="Y635" s="1"/>
      <c r="Z635" s="7"/>
      <c r="AA635" s="7"/>
      <c r="AB635" s="109"/>
      <c r="AC635" s="109"/>
      <c r="AD635" s="1"/>
      <c r="AE635" s="1"/>
      <c r="AF635" s="7"/>
      <c r="AG635" s="7"/>
      <c r="AH635" s="109"/>
      <c r="AI635" s="109"/>
      <c r="AJ635" s="1"/>
      <c r="AK635" s="1"/>
      <c r="AL635" s="7"/>
      <c r="AM635" s="7"/>
      <c r="AN635" s="109"/>
      <c r="AO635" s="109"/>
      <c r="AP635" s="1"/>
      <c r="AQ635" s="1"/>
      <c r="AR635" s="7"/>
      <c r="AS635" s="7"/>
      <c r="AT635" s="109"/>
      <c r="AU635" s="109"/>
      <c r="AV635" s="1"/>
      <c r="AW635" s="1"/>
      <c r="AX635" s="7"/>
      <c r="AY635" s="7"/>
      <c r="AZ635" s="109"/>
      <c r="BA635" s="109"/>
      <c r="BB635" s="1"/>
      <c r="BC635" s="1"/>
      <c r="BD635" s="7"/>
      <c r="BE635" s="7"/>
      <c r="BF635" s="109"/>
      <c r="BG635" s="109"/>
    </row>
    <row r="636" spans="1:59" ht="14.25" customHeight="1">
      <c r="A636" s="1"/>
      <c r="B636" s="7"/>
      <c r="C636" s="7"/>
      <c r="D636" s="109"/>
      <c r="E636" s="109"/>
      <c r="F636" s="1"/>
      <c r="G636" s="1"/>
      <c r="H636" s="7"/>
      <c r="I636" s="7"/>
      <c r="J636" s="109"/>
      <c r="K636" s="109"/>
      <c r="L636" s="1"/>
      <c r="M636" s="1"/>
      <c r="N636" s="7"/>
      <c r="O636" s="7"/>
      <c r="P636" s="109"/>
      <c r="Q636" s="109"/>
      <c r="R636" s="1"/>
      <c r="S636" s="1"/>
      <c r="T636" s="7"/>
      <c r="U636" s="7"/>
      <c r="V636" s="109"/>
      <c r="W636" s="109"/>
      <c r="X636" s="1"/>
      <c r="Y636" s="1"/>
      <c r="Z636" s="7"/>
      <c r="AA636" s="7"/>
      <c r="AB636" s="109"/>
      <c r="AC636" s="109"/>
      <c r="AD636" s="1"/>
      <c r="AE636" s="1"/>
      <c r="AF636" s="7"/>
      <c r="AG636" s="7"/>
      <c r="AH636" s="109"/>
      <c r="AI636" s="109"/>
      <c r="AJ636" s="1"/>
      <c r="AK636" s="1"/>
      <c r="AL636" s="7"/>
      <c r="AM636" s="7"/>
      <c r="AN636" s="109"/>
      <c r="AO636" s="109"/>
      <c r="AP636" s="1"/>
      <c r="AQ636" s="1"/>
      <c r="AR636" s="7"/>
      <c r="AS636" s="7"/>
      <c r="AT636" s="109"/>
      <c r="AU636" s="109"/>
      <c r="AV636" s="1"/>
      <c r="AW636" s="1"/>
      <c r="AX636" s="7"/>
      <c r="AY636" s="7"/>
      <c r="AZ636" s="109"/>
      <c r="BA636" s="109"/>
      <c r="BB636" s="1"/>
      <c r="BC636" s="1"/>
      <c r="BD636" s="7"/>
      <c r="BE636" s="7"/>
      <c r="BF636" s="109"/>
      <c r="BG636" s="109"/>
    </row>
    <row r="637" spans="1:59" ht="14.25" customHeight="1">
      <c r="A637" s="1"/>
      <c r="B637" s="7"/>
      <c r="C637" s="7"/>
      <c r="D637" s="109"/>
      <c r="E637" s="109"/>
      <c r="F637" s="1"/>
      <c r="G637" s="1"/>
      <c r="H637" s="7"/>
      <c r="I637" s="7"/>
      <c r="J637" s="109"/>
      <c r="K637" s="109"/>
      <c r="L637" s="1"/>
      <c r="M637" s="1"/>
      <c r="N637" s="7"/>
      <c r="O637" s="7"/>
      <c r="P637" s="109"/>
      <c r="Q637" s="109"/>
      <c r="R637" s="1"/>
      <c r="S637" s="1"/>
      <c r="T637" s="7"/>
      <c r="U637" s="7"/>
      <c r="V637" s="109"/>
      <c r="W637" s="109"/>
      <c r="X637" s="1"/>
      <c r="Y637" s="1"/>
      <c r="Z637" s="7"/>
      <c r="AA637" s="7"/>
      <c r="AB637" s="109"/>
      <c r="AC637" s="109"/>
      <c r="AD637" s="1"/>
      <c r="AE637" s="1"/>
      <c r="AF637" s="7"/>
      <c r="AG637" s="7"/>
      <c r="AH637" s="109"/>
      <c r="AI637" s="109"/>
      <c r="AJ637" s="1"/>
      <c r="AK637" s="1"/>
      <c r="AL637" s="7"/>
      <c r="AM637" s="7"/>
      <c r="AN637" s="109"/>
      <c r="AO637" s="109"/>
      <c r="AP637" s="1"/>
      <c r="AQ637" s="1"/>
      <c r="AR637" s="7"/>
      <c r="AS637" s="7"/>
      <c r="AT637" s="109"/>
      <c r="AU637" s="109"/>
      <c r="AV637" s="1"/>
      <c r="AW637" s="1"/>
      <c r="AX637" s="7"/>
      <c r="AY637" s="7"/>
      <c r="AZ637" s="109"/>
      <c r="BA637" s="109"/>
      <c r="BB637" s="1"/>
      <c r="BC637" s="1"/>
      <c r="BD637" s="7"/>
      <c r="BE637" s="7"/>
      <c r="BF637" s="109"/>
      <c r="BG637" s="109"/>
    </row>
    <row r="638" spans="1:59" ht="14.25" customHeight="1">
      <c r="A638" s="1"/>
      <c r="B638" s="7"/>
      <c r="C638" s="7"/>
      <c r="D638" s="109"/>
      <c r="E638" s="109"/>
      <c r="F638" s="1"/>
      <c r="G638" s="1"/>
      <c r="H638" s="7"/>
      <c r="I638" s="7"/>
      <c r="J638" s="109"/>
      <c r="K638" s="109"/>
      <c r="L638" s="1"/>
      <c r="M638" s="1"/>
      <c r="N638" s="7"/>
      <c r="O638" s="7"/>
      <c r="P638" s="109"/>
      <c r="Q638" s="109"/>
      <c r="R638" s="1"/>
      <c r="S638" s="1"/>
      <c r="T638" s="7"/>
      <c r="U638" s="7"/>
      <c r="V638" s="109"/>
      <c r="W638" s="109"/>
      <c r="X638" s="1"/>
      <c r="Y638" s="1"/>
      <c r="Z638" s="7"/>
      <c r="AA638" s="7"/>
      <c r="AB638" s="109"/>
      <c r="AC638" s="109"/>
      <c r="AD638" s="1"/>
      <c r="AE638" s="1"/>
      <c r="AF638" s="7"/>
      <c r="AG638" s="7"/>
      <c r="AH638" s="109"/>
      <c r="AI638" s="109"/>
      <c r="AJ638" s="1"/>
      <c r="AK638" s="1"/>
      <c r="AL638" s="7"/>
      <c r="AM638" s="7"/>
      <c r="AN638" s="109"/>
      <c r="AO638" s="109"/>
      <c r="AP638" s="1"/>
      <c r="AQ638" s="1"/>
      <c r="AR638" s="7"/>
      <c r="AS638" s="7"/>
      <c r="AT638" s="109"/>
      <c r="AU638" s="109"/>
      <c r="AV638" s="1"/>
      <c r="AW638" s="1"/>
      <c r="AX638" s="7"/>
      <c r="AY638" s="7"/>
      <c r="AZ638" s="109"/>
      <c r="BA638" s="109"/>
      <c r="BB638" s="1"/>
      <c r="BC638" s="1"/>
      <c r="BD638" s="7"/>
      <c r="BE638" s="7"/>
      <c r="BF638" s="109"/>
      <c r="BG638" s="109"/>
    </row>
    <row r="639" spans="1:59" ht="14.25" customHeight="1">
      <c r="A639" s="1"/>
      <c r="B639" s="7"/>
      <c r="C639" s="7"/>
      <c r="D639" s="109"/>
      <c r="E639" s="109"/>
      <c r="F639" s="1"/>
      <c r="G639" s="1"/>
      <c r="H639" s="7"/>
      <c r="I639" s="7"/>
      <c r="J639" s="109"/>
      <c r="K639" s="109"/>
      <c r="L639" s="1"/>
      <c r="M639" s="1"/>
      <c r="N639" s="7"/>
      <c r="O639" s="7"/>
      <c r="P639" s="109"/>
      <c r="Q639" s="109"/>
      <c r="R639" s="1"/>
      <c r="S639" s="1"/>
      <c r="T639" s="7"/>
      <c r="U639" s="7"/>
      <c r="V639" s="109"/>
      <c r="W639" s="109"/>
      <c r="X639" s="1"/>
      <c r="Y639" s="1"/>
      <c r="Z639" s="7"/>
      <c r="AA639" s="7"/>
      <c r="AB639" s="109"/>
      <c r="AC639" s="109"/>
      <c r="AD639" s="1"/>
      <c r="AE639" s="1"/>
      <c r="AF639" s="7"/>
      <c r="AG639" s="7"/>
      <c r="AH639" s="109"/>
      <c r="AI639" s="109"/>
      <c r="AJ639" s="1"/>
      <c r="AK639" s="1"/>
      <c r="AL639" s="7"/>
      <c r="AM639" s="7"/>
      <c r="AN639" s="109"/>
      <c r="AO639" s="109"/>
      <c r="AP639" s="1"/>
      <c r="AQ639" s="1"/>
      <c r="AR639" s="7"/>
      <c r="AS639" s="7"/>
      <c r="AT639" s="109"/>
      <c r="AU639" s="109"/>
      <c r="AV639" s="1"/>
      <c r="AW639" s="1"/>
      <c r="AX639" s="7"/>
      <c r="AY639" s="7"/>
      <c r="AZ639" s="109"/>
      <c r="BA639" s="109"/>
      <c r="BB639" s="1"/>
      <c r="BC639" s="1"/>
      <c r="BD639" s="7"/>
      <c r="BE639" s="7"/>
      <c r="BF639" s="109"/>
      <c r="BG639" s="109"/>
    </row>
    <row r="640" spans="1:59" ht="14.25" customHeight="1">
      <c r="A640" s="1"/>
      <c r="B640" s="7"/>
      <c r="C640" s="7"/>
      <c r="D640" s="109"/>
      <c r="E640" s="109"/>
      <c r="F640" s="1"/>
      <c r="G640" s="1"/>
      <c r="H640" s="7"/>
      <c r="I640" s="7"/>
      <c r="J640" s="109"/>
      <c r="K640" s="109"/>
      <c r="L640" s="1"/>
      <c r="M640" s="1"/>
      <c r="N640" s="7"/>
      <c r="O640" s="7"/>
      <c r="P640" s="109"/>
      <c r="Q640" s="109"/>
      <c r="R640" s="1"/>
      <c r="S640" s="1"/>
      <c r="T640" s="7"/>
      <c r="U640" s="7"/>
      <c r="V640" s="109"/>
      <c r="W640" s="109"/>
      <c r="X640" s="1"/>
      <c r="Y640" s="1"/>
      <c r="Z640" s="7"/>
      <c r="AA640" s="7"/>
      <c r="AB640" s="109"/>
      <c r="AC640" s="109"/>
      <c r="AD640" s="1"/>
      <c r="AE640" s="1"/>
      <c r="AF640" s="7"/>
      <c r="AG640" s="7"/>
      <c r="AH640" s="109"/>
      <c r="AI640" s="109"/>
      <c r="AJ640" s="1"/>
      <c r="AK640" s="1"/>
      <c r="AL640" s="7"/>
      <c r="AM640" s="7"/>
      <c r="AN640" s="109"/>
      <c r="AO640" s="109"/>
      <c r="AP640" s="1"/>
      <c r="AQ640" s="1"/>
      <c r="AR640" s="7"/>
      <c r="AS640" s="7"/>
      <c r="AT640" s="109"/>
      <c r="AU640" s="109"/>
      <c r="AV640" s="1"/>
      <c r="AW640" s="1"/>
      <c r="AX640" s="7"/>
      <c r="AY640" s="7"/>
      <c r="AZ640" s="109"/>
      <c r="BA640" s="109"/>
      <c r="BB640" s="1"/>
      <c r="BC640" s="1"/>
      <c r="BD640" s="7"/>
      <c r="BE640" s="7"/>
      <c r="BF640" s="109"/>
      <c r="BG640" s="109"/>
    </row>
    <row r="641" spans="1:59" ht="14.25" customHeight="1">
      <c r="A641" s="1"/>
      <c r="B641" s="7"/>
      <c r="C641" s="7"/>
      <c r="D641" s="109"/>
      <c r="E641" s="109"/>
      <c r="F641" s="1"/>
      <c r="G641" s="1"/>
      <c r="H641" s="7"/>
      <c r="I641" s="7"/>
      <c r="J641" s="109"/>
      <c r="K641" s="109"/>
      <c r="L641" s="1"/>
      <c r="M641" s="1"/>
      <c r="N641" s="7"/>
      <c r="O641" s="7"/>
      <c r="P641" s="109"/>
      <c r="Q641" s="109"/>
      <c r="R641" s="1"/>
      <c r="S641" s="1"/>
      <c r="T641" s="7"/>
      <c r="U641" s="7"/>
      <c r="V641" s="109"/>
      <c r="W641" s="109"/>
      <c r="X641" s="1"/>
      <c r="Y641" s="1"/>
      <c r="Z641" s="7"/>
      <c r="AA641" s="7"/>
      <c r="AB641" s="109"/>
      <c r="AC641" s="109"/>
      <c r="AD641" s="1"/>
      <c r="AE641" s="1"/>
      <c r="AF641" s="7"/>
      <c r="AG641" s="7"/>
      <c r="AH641" s="109"/>
      <c r="AI641" s="109"/>
      <c r="AJ641" s="1"/>
      <c r="AK641" s="1"/>
      <c r="AL641" s="7"/>
      <c r="AM641" s="7"/>
      <c r="AN641" s="109"/>
      <c r="AO641" s="109"/>
      <c r="AP641" s="1"/>
      <c r="AQ641" s="1"/>
      <c r="AR641" s="7"/>
      <c r="AS641" s="7"/>
      <c r="AT641" s="109"/>
      <c r="AU641" s="109"/>
      <c r="AV641" s="1"/>
      <c r="AW641" s="1"/>
      <c r="AX641" s="7"/>
      <c r="AY641" s="7"/>
      <c r="AZ641" s="109"/>
      <c r="BA641" s="109"/>
      <c r="BB641" s="1"/>
      <c r="BC641" s="1"/>
      <c r="BD641" s="7"/>
      <c r="BE641" s="7"/>
      <c r="BF641" s="109"/>
      <c r="BG641" s="109"/>
    </row>
    <row r="642" spans="1:59" ht="14.25" customHeight="1">
      <c r="A642" s="1"/>
      <c r="B642" s="7"/>
      <c r="C642" s="7"/>
      <c r="D642" s="109"/>
      <c r="E642" s="109"/>
      <c r="F642" s="1"/>
      <c r="G642" s="1"/>
      <c r="H642" s="7"/>
      <c r="I642" s="7"/>
      <c r="J642" s="109"/>
      <c r="K642" s="109"/>
      <c r="L642" s="1"/>
      <c r="M642" s="1"/>
      <c r="N642" s="7"/>
      <c r="O642" s="7"/>
      <c r="P642" s="109"/>
      <c r="Q642" s="109"/>
      <c r="R642" s="1"/>
      <c r="S642" s="1"/>
      <c r="T642" s="7"/>
      <c r="U642" s="7"/>
      <c r="V642" s="109"/>
      <c r="W642" s="109"/>
      <c r="X642" s="1"/>
      <c r="Y642" s="1"/>
      <c r="Z642" s="7"/>
      <c r="AA642" s="7"/>
      <c r="AB642" s="109"/>
      <c r="AC642" s="109"/>
      <c r="AD642" s="1"/>
      <c r="AE642" s="1"/>
      <c r="AF642" s="7"/>
      <c r="AG642" s="7"/>
      <c r="AH642" s="109"/>
      <c r="AI642" s="109"/>
      <c r="AJ642" s="1"/>
      <c r="AK642" s="1"/>
      <c r="AL642" s="7"/>
      <c r="AM642" s="7"/>
      <c r="AN642" s="109"/>
      <c r="AO642" s="109"/>
      <c r="AP642" s="1"/>
      <c r="AQ642" s="1"/>
      <c r="AR642" s="7"/>
      <c r="AS642" s="7"/>
      <c r="AT642" s="109"/>
      <c r="AU642" s="109"/>
      <c r="AV642" s="1"/>
      <c r="AW642" s="1"/>
      <c r="AX642" s="7"/>
      <c r="AY642" s="7"/>
      <c r="AZ642" s="109"/>
      <c r="BA642" s="109"/>
      <c r="BB642" s="1"/>
      <c r="BC642" s="1"/>
      <c r="BD642" s="7"/>
      <c r="BE642" s="7"/>
      <c r="BF642" s="109"/>
      <c r="BG642" s="109"/>
    </row>
    <row r="643" spans="1:59" ht="14.25" customHeight="1">
      <c r="A643" s="1"/>
      <c r="B643" s="7"/>
      <c r="C643" s="7"/>
      <c r="D643" s="109"/>
      <c r="E643" s="109"/>
      <c r="F643" s="1"/>
      <c r="G643" s="1"/>
      <c r="H643" s="7"/>
      <c r="I643" s="7"/>
      <c r="J643" s="109"/>
      <c r="K643" s="109"/>
      <c r="L643" s="1"/>
      <c r="M643" s="1"/>
      <c r="N643" s="7"/>
      <c r="O643" s="7"/>
      <c r="P643" s="109"/>
      <c r="Q643" s="109"/>
      <c r="R643" s="1"/>
      <c r="S643" s="1"/>
      <c r="T643" s="7"/>
      <c r="U643" s="7"/>
      <c r="V643" s="109"/>
      <c r="W643" s="109"/>
      <c r="X643" s="1"/>
      <c r="Y643" s="1"/>
      <c r="Z643" s="7"/>
      <c r="AA643" s="7"/>
      <c r="AB643" s="109"/>
      <c r="AC643" s="109"/>
      <c r="AD643" s="1"/>
      <c r="AE643" s="1"/>
      <c r="AF643" s="7"/>
      <c r="AG643" s="7"/>
      <c r="AH643" s="109"/>
      <c r="AI643" s="109"/>
      <c r="AJ643" s="1"/>
      <c r="AK643" s="1"/>
      <c r="AL643" s="7"/>
      <c r="AM643" s="7"/>
      <c r="AN643" s="109"/>
      <c r="AO643" s="109"/>
      <c r="AP643" s="1"/>
      <c r="AQ643" s="1"/>
      <c r="AR643" s="7"/>
      <c r="AS643" s="7"/>
      <c r="AT643" s="109"/>
      <c r="AU643" s="109"/>
      <c r="AV643" s="1"/>
      <c r="AW643" s="1"/>
      <c r="AX643" s="7"/>
      <c r="AY643" s="7"/>
      <c r="AZ643" s="109"/>
      <c r="BA643" s="109"/>
      <c r="BB643" s="1"/>
      <c r="BC643" s="1"/>
      <c r="BD643" s="7"/>
      <c r="BE643" s="7"/>
      <c r="BF643" s="109"/>
      <c r="BG643" s="109"/>
    </row>
    <row r="644" spans="1:59" ht="14.25" customHeight="1">
      <c r="A644" s="1"/>
      <c r="B644" s="7"/>
      <c r="C644" s="7"/>
      <c r="D644" s="109"/>
      <c r="E644" s="109"/>
      <c r="F644" s="1"/>
      <c r="G644" s="1"/>
      <c r="H644" s="7"/>
      <c r="I644" s="7"/>
      <c r="J644" s="109"/>
      <c r="K644" s="109"/>
      <c r="L644" s="1"/>
      <c r="M644" s="1"/>
      <c r="N644" s="7"/>
      <c r="O644" s="7"/>
      <c r="P644" s="109"/>
      <c r="Q644" s="109"/>
      <c r="R644" s="1"/>
      <c r="S644" s="1"/>
      <c r="T644" s="7"/>
      <c r="U644" s="7"/>
      <c r="V644" s="109"/>
      <c r="W644" s="109"/>
      <c r="X644" s="1"/>
      <c r="Y644" s="1"/>
      <c r="Z644" s="7"/>
      <c r="AA644" s="7"/>
      <c r="AB644" s="109"/>
      <c r="AC644" s="109"/>
      <c r="AD644" s="1"/>
      <c r="AE644" s="1"/>
      <c r="AF644" s="7"/>
      <c r="AG644" s="7"/>
      <c r="AH644" s="109"/>
      <c r="AI644" s="109"/>
      <c r="AJ644" s="1"/>
      <c r="AK644" s="1"/>
      <c r="AL644" s="7"/>
      <c r="AM644" s="7"/>
      <c r="AN644" s="109"/>
      <c r="AO644" s="109"/>
      <c r="AP644" s="1"/>
      <c r="AQ644" s="1"/>
      <c r="AR644" s="7"/>
      <c r="AS644" s="7"/>
      <c r="AT644" s="109"/>
      <c r="AU644" s="109"/>
      <c r="AV644" s="1"/>
      <c r="AW644" s="1"/>
      <c r="AX644" s="7"/>
      <c r="AY644" s="7"/>
      <c r="AZ644" s="109"/>
      <c r="BA644" s="109"/>
      <c r="BB644" s="1"/>
      <c r="BC644" s="1"/>
      <c r="BD644" s="7"/>
      <c r="BE644" s="7"/>
      <c r="BF644" s="109"/>
      <c r="BG644" s="109"/>
    </row>
    <row r="645" spans="1:59" ht="14.25" customHeight="1">
      <c r="A645" s="1"/>
      <c r="B645" s="7"/>
      <c r="C645" s="7"/>
      <c r="D645" s="109"/>
      <c r="E645" s="109"/>
      <c r="F645" s="1"/>
      <c r="G645" s="1"/>
      <c r="H645" s="7"/>
      <c r="I645" s="7"/>
      <c r="J645" s="109"/>
      <c r="K645" s="109"/>
      <c r="L645" s="1"/>
      <c r="M645" s="1"/>
      <c r="N645" s="7"/>
      <c r="O645" s="7"/>
      <c r="P645" s="109"/>
      <c r="Q645" s="109"/>
      <c r="R645" s="1"/>
      <c r="S645" s="1"/>
      <c r="T645" s="7"/>
      <c r="U645" s="7"/>
      <c r="V645" s="109"/>
      <c r="W645" s="109"/>
      <c r="X645" s="1"/>
      <c r="Y645" s="1"/>
      <c r="Z645" s="7"/>
      <c r="AA645" s="7"/>
      <c r="AB645" s="109"/>
      <c r="AC645" s="109"/>
      <c r="AD645" s="1"/>
      <c r="AE645" s="1"/>
      <c r="AF645" s="7"/>
      <c r="AG645" s="7"/>
      <c r="AH645" s="109"/>
      <c r="AI645" s="109"/>
      <c r="AJ645" s="1"/>
      <c r="AK645" s="1"/>
      <c r="AL645" s="7"/>
      <c r="AM645" s="7"/>
      <c r="AN645" s="109"/>
      <c r="AO645" s="109"/>
      <c r="AP645" s="1"/>
      <c r="AQ645" s="1"/>
      <c r="AR645" s="7"/>
      <c r="AS645" s="7"/>
      <c r="AT645" s="109"/>
      <c r="AU645" s="109"/>
      <c r="AV645" s="1"/>
      <c r="AW645" s="1"/>
      <c r="AX645" s="7"/>
      <c r="AY645" s="7"/>
      <c r="AZ645" s="109"/>
      <c r="BA645" s="109"/>
      <c r="BB645" s="1"/>
      <c r="BC645" s="1"/>
      <c r="BD645" s="7"/>
      <c r="BE645" s="7"/>
      <c r="BF645" s="109"/>
      <c r="BG645" s="109"/>
    </row>
    <row r="646" spans="1:59" ht="14.25" customHeight="1">
      <c r="A646" s="1"/>
      <c r="B646" s="7"/>
      <c r="C646" s="7"/>
      <c r="D646" s="109"/>
      <c r="E646" s="109"/>
      <c r="F646" s="1"/>
      <c r="G646" s="1"/>
      <c r="H646" s="7"/>
      <c r="I646" s="7"/>
      <c r="J646" s="109"/>
      <c r="K646" s="109"/>
      <c r="L646" s="1"/>
      <c r="M646" s="1"/>
      <c r="N646" s="7"/>
      <c r="O646" s="7"/>
      <c r="P646" s="109"/>
      <c r="Q646" s="109"/>
      <c r="R646" s="1"/>
      <c r="S646" s="1"/>
      <c r="T646" s="7"/>
      <c r="U646" s="7"/>
      <c r="V646" s="109"/>
      <c r="W646" s="109"/>
      <c r="X646" s="1"/>
      <c r="Y646" s="1"/>
      <c r="Z646" s="7"/>
      <c r="AA646" s="7"/>
      <c r="AB646" s="109"/>
      <c r="AC646" s="109"/>
      <c r="AD646" s="1"/>
      <c r="AE646" s="1"/>
      <c r="AF646" s="7"/>
      <c r="AG646" s="7"/>
      <c r="AH646" s="109"/>
      <c r="AI646" s="109"/>
      <c r="AJ646" s="1"/>
      <c r="AK646" s="1"/>
      <c r="AL646" s="7"/>
      <c r="AM646" s="7"/>
      <c r="AN646" s="109"/>
      <c r="AO646" s="109"/>
      <c r="AP646" s="1"/>
      <c r="AQ646" s="1"/>
      <c r="AR646" s="7"/>
      <c r="AS646" s="7"/>
      <c r="AT646" s="109"/>
      <c r="AU646" s="109"/>
      <c r="AV646" s="1"/>
      <c r="AW646" s="1"/>
      <c r="AX646" s="7"/>
      <c r="AY646" s="7"/>
      <c r="AZ646" s="109"/>
      <c r="BA646" s="109"/>
      <c r="BB646" s="1"/>
      <c r="BC646" s="1"/>
      <c r="BD646" s="7"/>
      <c r="BE646" s="7"/>
      <c r="BF646" s="109"/>
      <c r="BG646" s="109"/>
    </row>
    <row r="647" spans="1:59" ht="14.25" customHeight="1">
      <c r="A647" s="1"/>
      <c r="B647" s="7"/>
      <c r="C647" s="7"/>
      <c r="D647" s="109"/>
      <c r="E647" s="109"/>
      <c r="F647" s="1"/>
      <c r="G647" s="1"/>
      <c r="H647" s="7"/>
      <c r="I647" s="7"/>
      <c r="J647" s="109"/>
      <c r="K647" s="109"/>
      <c r="L647" s="1"/>
      <c r="M647" s="1"/>
      <c r="N647" s="7"/>
      <c r="O647" s="7"/>
      <c r="P647" s="109"/>
      <c r="Q647" s="109"/>
      <c r="R647" s="1"/>
      <c r="S647" s="1"/>
      <c r="T647" s="7"/>
      <c r="U647" s="7"/>
      <c r="V647" s="109"/>
      <c r="W647" s="109"/>
      <c r="X647" s="1"/>
      <c r="Y647" s="1"/>
      <c r="Z647" s="7"/>
      <c r="AA647" s="7"/>
      <c r="AB647" s="109"/>
      <c r="AC647" s="109"/>
      <c r="AD647" s="1"/>
      <c r="AE647" s="1"/>
      <c r="AF647" s="7"/>
      <c r="AG647" s="7"/>
      <c r="AH647" s="109"/>
      <c r="AI647" s="109"/>
      <c r="AJ647" s="1"/>
      <c r="AK647" s="1"/>
      <c r="AL647" s="7"/>
      <c r="AM647" s="7"/>
      <c r="AN647" s="109"/>
      <c r="AO647" s="109"/>
      <c r="AP647" s="1"/>
      <c r="AQ647" s="1"/>
      <c r="AR647" s="7"/>
      <c r="AS647" s="7"/>
      <c r="AT647" s="109"/>
      <c r="AU647" s="109"/>
      <c r="AV647" s="1"/>
      <c r="AW647" s="1"/>
      <c r="AX647" s="7"/>
      <c r="AY647" s="7"/>
      <c r="AZ647" s="109"/>
      <c r="BA647" s="109"/>
      <c r="BB647" s="1"/>
      <c r="BC647" s="1"/>
      <c r="BD647" s="7"/>
      <c r="BE647" s="7"/>
      <c r="BF647" s="109"/>
      <c r="BG647" s="109"/>
    </row>
    <row r="648" spans="1:59" ht="14.25" customHeight="1">
      <c r="A648" s="1"/>
      <c r="B648" s="7"/>
      <c r="C648" s="7"/>
      <c r="D648" s="109"/>
      <c r="E648" s="109"/>
      <c r="F648" s="1"/>
      <c r="G648" s="1"/>
      <c r="H648" s="7"/>
      <c r="I648" s="7"/>
      <c r="J648" s="109"/>
      <c r="K648" s="109"/>
      <c r="L648" s="1"/>
      <c r="M648" s="1"/>
      <c r="N648" s="7"/>
      <c r="O648" s="7"/>
      <c r="P648" s="109"/>
      <c r="Q648" s="109"/>
      <c r="R648" s="1"/>
      <c r="S648" s="1"/>
      <c r="T648" s="7"/>
      <c r="U648" s="7"/>
      <c r="V648" s="109"/>
      <c r="W648" s="109"/>
      <c r="X648" s="1"/>
      <c r="Y648" s="1"/>
      <c r="Z648" s="7"/>
      <c r="AA648" s="7"/>
      <c r="AB648" s="109"/>
      <c r="AC648" s="109"/>
      <c r="AD648" s="1"/>
      <c r="AE648" s="1"/>
      <c r="AF648" s="7"/>
      <c r="AG648" s="7"/>
      <c r="AH648" s="109"/>
      <c r="AI648" s="109"/>
      <c r="AJ648" s="1"/>
      <c r="AK648" s="1"/>
      <c r="AL648" s="7"/>
      <c r="AM648" s="7"/>
      <c r="AN648" s="109"/>
      <c r="AO648" s="109"/>
      <c r="AP648" s="1"/>
      <c r="AQ648" s="1"/>
      <c r="AR648" s="7"/>
      <c r="AS648" s="7"/>
      <c r="AT648" s="109"/>
      <c r="AU648" s="109"/>
      <c r="AV648" s="1"/>
      <c r="AW648" s="1"/>
      <c r="AX648" s="7"/>
      <c r="AY648" s="7"/>
      <c r="AZ648" s="109"/>
      <c r="BA648" s="109"/>
      <c r="BB648" s="1"/>
      <c r="BC648" s="1"/>
      <c r="BD648" s="7"/>
      <c r="BE648" s="7"/>
      <c r="BF648" s="109"/>
      <c r="BG648" s="109"/>
    </row>
    <row r="649" spans="1:59" ht="14.25" customHeight="1">
      <c r="A649" s="1"/>
      <c r="B649" s="7"/>
      <c r="C649" s="7"/>
      <c r="D649" s="109"/>
      <c r="E649" s="109"/>
      <c r="F649" s="1"/>
      <c r="G649" s="1"/>
      <c r="H649" s="7"/>
      <c r="I649" s="7"/>
      <c r="J649" s="109"/>
      <c r="K649" s="109"/>
      <c r="L649" s="1"/>
      <c r="M649" s="1"/>
      <c r="N649" s="7"/>
      <c r="O649" s="7"/>
      <c r="P649" s="109"/>
      <c r="Q649" s="109"/>
      <c r="R649" s="1"/>
      <c r="S649" s="1"/>
      <c r="T649" s="7"/>
      <c r="U649" s="7"/>
      <c r="V649" s="109"/>
      <c r="W649" s="109"/>
      <c r="X649" s="1"/>
      <c r="Y649" s="1"/>
      <c r="Z649" s="7"/>
      <c r="AA649" s="7"/>
      <c r="AB649" s="109"/>
      <c r="AC649" s="109"/>
      <c r="AD649" s="1"/>
      <c r="AE649" s="1"/>
      <c r="AF649" s="7"/>
      <c r="AG649" s="7"/>
      <c r="AH649" s="109"/>
      <c r="AI649" s="109"/>
      <c r="AJ649" s="1"/>
      <c r="AK649" s="1"/>
      <c r="AL649" s="7"/>
      <c r="AM649" s="7"/>
      <c r="AN649" s="109"/>
      <c r="AO649" s="109"/>
      <c r="AP649" s="1"/>
      <c r="AQ649" s="1"/>
      <c r="AR649" s="7"/>
      <c r="AS649" s="7"/>
      <c r="AT649" s="109"/>
      <c r="AU649" s="109"/>
      <c r="AV649" s="1"/>
      <c r="AW649" s="1"/>
      <c r="AX649" s="7"/>
      <c r="AY649" s="7"/>
      <c r="AZ649" s="109"/>
      <c r="BA649" s="109"/>
      <c r="BB649" s="1"/>
      <c r="BC649" s="1"/>
      <c r="BD649" s="7"/>
      <c r="BE649" s="7"/>
      <c r="BF649" s="109"/>
      <c r="BG649" s="109"/>
    </row>
    <row r="650" spans="1:59" ht="14.25" customHeight="1">
      <c r="A650" s="1"/>
      <c r="B650" s="7"/>
      <c r="C650" s="7"/>
      <c r="D650" s="109"/>
      <c r="E650" s="109"/>
      <c r="F650" s="1"/>
      <c r="G650" s="1"/>
      <c r="H650" s="7"/>
      <c r="I650" s="7"/>
      <c r="J650" s="109"/>
      <c r="K650" s="109"/>
      <c r="L650" s="1"/>
      <c r="M650" s="1"/>
      <c r="N650" s="7"/>
      <c r="O650" s="7"/>
      <c r="P650" s="109"/>
      <c r="Q650" s="109"/>
      <c r="R650" s="1"/>
      <c r="S650" s="1"/>
      <c r="T650" s="7"/>
      <c r="U650" s="7"/>
      <c r="V650" s="109"/>
      <c r="W650" s="109"/>
      <c r="X650" s="1"/>
      <c r="Y650" s="1"/>
      <c r="Z650" s="7"/>
      <c r="AA650" s="7"/>
      <c r="AB650" s="109"/>
      <c r="AC650" s="109"/>
      <c r="AD650" s="1"/>
      <c r="AE650" s="1"/>
      <c r="AF650" s="7"/>
      <c r="AG650" s="7"/>
      <c r="AH650" s="109"/>
      <c r="AI650" s="109"/>
      <c r="AJ650" s="1"/>
      <c r="AK650" s="1"/>
      <c r="AL650" s="7"/>
      <c r="AM650" s="7"/>
      <c r="AN650" s="109"/>
      <c r="AO650" s="109"/>
      <c r="AP650" s="1"/>
      <c r="AQ650" s="1"/>
      <c r="AR650" s="7"/>
      <c r="AS650" s="7"/>
      <c r="AT650" s="109"/>
      <c r="AU650" s="109"/>
      <c r="AV650" s="1"/>
      <c r="AW650" s="1"/>
      <c r="AX650" s="7"/>
      <c r="AY650" s="7"/>
      <c r="AZ650" s="109"/>
      <c r="BA650" s="109"/>
      <c r="BB650" s="1"/>
      <c r="BC650" s="1"/>
      <c r="BD650" s="7"/>
      <c r="BE650" s="7"/>
      <c r="BF650" s="109"/>
      <c r="BG650" s="109"/>
    </row>
    <row r="651" spans="1:59" ht="14.25" customHeight="1">
      <c r="A651" s="1"/>
      <c r="B651" s="7"/>
      <c r="C651" s="7"/>
      <c r="D651" s="109"/>
      <c r="E651" s="109"/>
      <c r="F651" s="1"/>
      <c r="G651" s="1"/>
      <c r="H651" s="7"/>
      <c r="I651" s="7"/>
      <c r="J651" s="109"/>
      <c r="K651" s="109"/>
      <c r="L651" s="1"/>
      <c r="M651" s="1"/>
      <c r="N651" s="7"/>
      <c r="O651" s="7"/>
      <c r="P651" s="109"/>
      <c r="Q651" s="109"/>
      <c r="R651" s="1"/>
      <c r="S651" s="1"/>
      <c r="T651" s="7"/>
      <c r="U651" s="7"/>
      <c r="V651" s="109"/>
      <c r="W651" s="109"/>
      <c r="X651" s="1"/>
      <c r="Y651" s="1"/>
      <c r="Z651" s="7"/>
      <c r="AA651" s="7"/>
      <c r="AB651" s="109"/>
      <c r="AC651" s="109"/>
      <c r="AD651" s="1"/>
      <c r="AE651" s="1"/>
      <c r="AF651" s="7"/>
      <c r="AG651" s="7"/>
      <c r="AH651" s="109"/>
      <c r="AI651" s="109"/>
      <c r="AJ651" s="1"/>
      <c r="AK651" s="1"/>
      <c r="AL651" s="7"/>
      <c r="AM651" s="7"/>
      <c r="AN651" s="109"/>
      <c r="AO651" s="109"/>
      <c r="AP651" s="1"/>
      <c r="AQ651" s="1"/>
      <c r="AR651" s="7"/>
      <c r="AS651" s="7"/>
      <c r="AT651" s="109"/>
      <c r="AU651" s="109"/>
      <c r="AV651" s="1"/>
      <c r="AW651" s="1"/>
      <c r="AX651" s="7"/>
      <c r="AY651" s="7"/>
      <c r="AZ651" s="109"/>
      <c r="BA651" s="109"/>
      <c r="BB651" s="1"/>
      <c r="BC651" s="1"/>
      <c r="BD651" s="7"/>
      <c r="BE651" s="7"/>
      <c r="BF651" s="109"/>
      <c r="BG651" s="109"/>
    </row>
    <row r="652" spans="1:59" ht="14.25" customHeight="1">
      <c r="A652" s="1"/>
      <c r="B652" s="7"/>
      <c r="C652" s="7"/>
      <c r="D652" s="109"/>
      <c r="E652" s="109"/>
      <c r="F652" s="1"/>
      <c r="G652" s="1"/>
      <c r="H652" s="7"/>
      <c r="I652" s="7"/>
      <c r="J652" s="109"/>
      <c r="K652" s="109"/>
      <c r="L652" s="1"/>
      <c r="M652" s="1"/>
      <c r="N652" s="7"/>
      <c r="O652" s="7"/>
      <c r="P652" s="109"/>
      <c r="Q652" s="109"/>
      <c r="R652" s="1"/>
      <c r="S652" s="1"/>
      <c r="T652" s="7"/>
      <c r="U652" s="7"/>
      <c r="V652" s="109"/>
      <c r="W652" s="109"/>
      <c r="X652" s="1"/>
      <c r="Y652" s="1"/>
      <c r="Z652" s="7"/>
      <c r="AA652" s="7"/>
      <c r="AB652" s="109"/>
      <c r="AC652" s="109"/>
      <c r="AD652" s="1"/>
      <c r="AE652" s="1"/>
      <c r="AF652" s="7"/>
      <c r="AG652" s="7"/>
      <c r="AH652" s="109"/>
      <c r="AI652" s="109"/>
      <c r="AJ652" s="1"/>
      <c r="AK652" s="1"/>
      <c r="AL652" s="7"/>
      <c r="AM652" s="7"/>
      <c r="AN652" s="109"/>
      <c r="AO652" s="109"/>
      <c r="AP652" s="1"/>
      <c r="AQ652" s="1"/>
      <c r="AR652" s="7"/>
      <c r="AS652" s="7"/>
      <c r="AT652" s="109"/>
      <c r="AU652" s="109"/>
      <c r="AV652" s="1"/>
      <c r="AW652" s="1"/>
      <c r="AX652" s="7"/>
      <c r="AY652" s="7"/>
      <c r="AZ652" s="109"/>
      <c r="BA652" s="109"/>
      <c r="BB652" s="1"/>
      <c r="BC652" s="1"/>
      <c r="BD652" s="7"/>
      <c r="BE652" s="7"/>
      <c r="BF652" s="109"/>
      <c r="BG652" s="109"/>
    </row>
    <row r="653" spans="1:59" ht="14.25" customHeight="1">
      <c r="A653" s="1"/>
      <c r="B653" s="7"/>
      <c r="C653" s="7"/>
      <c r="D653" s="109"/>
      <c r="E653" s="109"/>
      <c r="F653" s="1"/>
      <c r="G653" s="1"/>
      <c r="H653" s="7"/>
      <c r="I653" s="7"/>
      <c r="J653" s="109"/>
      <c r="K653" s="109"/>
      <c r="L653" s="1"/>
      <c r="M653" s="1"/>
      <c r="N653" s="7"/>
      <c r="O653" s="7"/>
      <c r="P653" s="109"/>
      <c r="Q653" s="109"/>
      <c r="R653" s="1"/>
      <c r="S653" s="1"/>
      <c r="T653" s="7"/>
      <c r="U653" s="7"/>
      <c r="V653" s="109"/>
      <c r="W653" s="109"/>
      <c r="X653" s="1"/>
      <c r="Y653" s="1"/>
      <c r="Z653" s="7"/>
      <c r="AA653" s="7"/>
      <c r="AB653" s="109"/>
      <c r="AC653" s="109"/>
      <c r="AD653" s="1"/>
      <c r="AE653" s="1"/>
      <c r="AF653" s="7"/>
      <c r="AG653" s="7"/>
      <c r="AH653" s="109"/>
      <c r="AI653" s="109"/>
      <c r="AJ653" s="1"/>
      <c r="AK653" s="1"/>
      <c r="AL653" s="7"/>
      <c r="AM653" s="7"/>
      <c r="AN653" s="109"/>
      <c r="AO653" s="109"/>
      <c r="AP653" s="1"/>
      <c r="AQ653" s="1"/>
      <c r="AR653" s="7"/>
      <c r="AS653" s="7"/>
      <c r="AT653" s="109"/>
      <c r="AU653" s="109"/>
      <c r="AV653" s="1"/>
      <c r="AW653" s="1"/>
      <c r="AX653" s="7"/>
      <c r="AY653" s="7"/>
      <c r="AZ653" s="109"/>
      <c r="BA653" s="109"/>
      <c r="BB653" s="1"/>
      <c r="BC653" s="1"/>
      <c r="BD653" s="7"/>
      <c r="BE653" s="7"/>
      <c r="BF653" s="109"/>
      <c r="BG653" s="109"/>
    </row>
    <row r="654" spans="1:59" ht="14.25" customHeight="1">
      <c r="A654" s="1"/>
      <c r="B654" s="7"/>
      <c r="C654" s="7"/>
      <c r="D654" s="109"/>
      <c r="E654" s="109"/>
      <c r="F654" s="1"/>
      <c r="G654" s="1"/>
      <c r="H654" s="7"/>
      <c r="I654" s="7"/>
      <c r="J654" s="109"/>
      <c r="K654" s="109"/>
      <c r="L654" s="1"/>
      <c r="M654" s="1"/>
      <c r="N654" s="7"/>
      <c r="O654" s="7"/>
      <c r="P654" s="109"/>
      <c r="Q654" s="109"/>
      <c r="R654" s="1"/>
      <c r="S654" s="1"/>
      <c r="T654" s="7"/>
      <c r="U654" s="7"/>
      <c r="V654" s="109"/>
      <c r="W654" s="109"/>
      <c r="X654" s="1"/>
      <c r="Y654" s="1"/>
      <c r="Z654" s="7"/>
      <c r="AA654" s="7"/>
      <c r="AB654" s="109"/>
      <c r="AC654" s="109"/>
      <c r="AD654" s="1"/>
      <c r="AE654" s="1"/>
      <c r="AF654" s="7"/>
      <c r="AG654" s="7"/>
      <c r="AH654" s="109"/>
      <c r="AI654" s="109"/>
      <c r="AJ654" s="1"/>
      <c r="AK654" s="1"/>
      <c r="AL654" s="7"/>
      <c r="AM654" s="7"/>
      <c r="AN654" s="109"/>
      <c r="AO654" s="109"/>
      <c r="AP654" s="1"/>
      <c r="AQ654" s="1"/>
      <c r="AR654" s="7"/>
      <c r="AS654" s="7"/>
      <c r="AT654" s="109"/>
      <c r="AU654" s="109"/>
      <c r="AV654" s="1"/>
      <c r="AW654" s="1"/>
      <c r="AX654" s="7"/>
      <c r="AY654" s="7"/>
      <c r="AZ654" s="109"/>
      <c r="BA654" s="109"/>
      <c r="BB654" s="1"/>
      <c r="BC654" s="1"/>
      <c r="BD654" s="7"/>
      <c r="BE654" s="7"/>
      <c r="BF654" s="109"/>
      <c r="BG654" s="109"/>
    </row>
    <row r="655" spans="1:59" ht="14.25" customHeight="1">
      <c r="A655" s="1"/>
      <c r="B655" s="7"/>
      <c r="C655" s="7"/>
      <c r="D655" s="109"/>
      <c r="E655" s="109"/>
      <c r="F655" s="1"/>
      <c r="G655" s="1"/>
      <c r="H655" s="7"/>
      <c r="I655" s="7"/>
      <c r="J655" s="109"/>
      <c r="K655" s="109"/>
      <c r="L655" s="1"/>
      <c r="M655" s="1"/>
      <c r="N655" s="7"/>
      <c r="O655" s="7"/>
      <c r="P655" s="109"/>
      <c r="Q655" s="109"/>
      <c r="R655" s="1"/>
      <c r="S655" s="1"/>
      <c r="T655" s="7"/>
      <c r="U655" s="7"/>
      <c r="V655" s="109"/>
      <c r="W655" s="109"/>
      <c r="X655" s="1"/>
      <c r="Y655" s="1"/>
      <c r="Z655" s="7"/>
      <c r="AA655" s="7"/>
      <c r="AB655" s="109"/>
      <c r="AC655" s="109"/>
      <c r="AD655" s="1"/>
      <c r="AE655" s="1"/>
      <c r="AF655" s="7"/>
      <c r="AG655" s="7"/>
      <c r="AH655" s="109"/>
      <c r="AI655" s="109"/>
      <c r="AJ655" s="1"/>
      <c r="AK655" s="1"/>
      <c r="AL655" s="7"/>
      <c r="AM655" s="7"/>
      <c r="AN655" s="109"/>
      <c r="AO655" s="109"/>
      <c r="AP655" s="1"/>
      <c r="AQ655" s="1"/>
      <c r="AR655" s="7"/>
      <c r="AS655" s="7"/>
      <c r="AT655" s="109"/>
      <c r="AU655" s="109"/>
      <c r="AV655" s="1"/>
      <c r="AW655" s="1"/>
      <c r="AX655" s="7"/>
      <c r="AY655" s="7"/>
      <c r="AZ655" s="109"/>
      <c r="BA655" s="109"/>
      <c r="BB655" s="1"/>
      <c r="BC655" s="1"/>
      <c r="BD655" s="7"/>
      <c r="BE655" s="7"/>
      <c r="BF655" s="109"/>
      <c r="BG655" s="109"/>
    </row>
    <row r="656" spans="1:59" ht="14.25" customHeight="1">
      <c r="A656" s="1"/>
      <c r="B656" s="7"/>
      <c r="C656" s="7"/>
      <c r="D656" s="109"/>
      <c r="E656" s="109"/>
      <c r="F656" s="1"/>
      <c r="G656" s="1"/>
      <c r="H656" s="7"/>
      <c r="I656" s="7"/>
      <c r="J656" s="109"/>
      <c r="K656" s="109"/>
      <c r="L656" s="1"/>
      <c r="M656" s="1"/>
      <c r="N656" s="7"/>
      <c r="O656" s="7"/>
      <c r="P656" s="109"/>
      <c r="Q656" s="109"/>
      <c r="R656" s="1"/>
      <c r="S656" s="1"/>
      <c r="T656" s="7"/>
      <c r="U656" s="7"/>
      <c r="V656" s="109"/>
      <c r="W656" s="109"/>
      <c r="X656" s="1"/>
      <c r="Y656" s="1"/>
      <c r="Z656" s="7"/>
      <c r="AA656" s="7"/>
      <c r="AB656" s="109"/>
      <c r="AC656" s="109"/>
      <c r="AD656" s="1"/>
      <c r="AE656" s="1"/>
      <c r="AF656" s="7"/>
      <c r="AG656" s="7"/>
      <c r="AH656" s="109"/>
      <c r="AI656" s="109"/>
      <c r="AJ656" s="1"/>
      <c r="AK656" s="1"/>
      <c r="AL656" s="7"/>
      <c r="AM656" s="7"/>
      <c r="AN656" s="109"/>
      <c r="AO656" s="109"/>
      <c r="AP656" s="1"/>
      <c r="AQ656" s="1"/>
      <c r="AR656" s="7"/>
      <c r="AS656" s="7"/>
      <c r="AT656" s="109"/>
      <c r="AU656" s="109"/>
      <c r="AV656" s="1"/>
      <c r="AW656" s="1"/>
      <c r="AX656" s="7"/>
      <c r="AY656" s="7"/>
      <c r="AZ656" s="109"/>
      <c r="BA656" s="109"/>
      <c r="BB656" s="1"/>
      <c r="BC656" s="1"/>
      <c r="BD656" s="7"/>
      <c r="BE656" s="7"/>
      <c r="BF656" s="109"/>
      <c r="BG656" s="109"/>
    </row>
    <row r="657" spans="1:59" ht="14.25" customHeight="1">
      <c r="A657" s="1"/>
      <c r="B657" s="7"/>
      <c r="C657" s="7"/>
      <c r="D657" s="109"/>
      <c r="E657" s="109"/>
      <c r="F657" s="1"/>
      <c r="G657" s="1"/>
      <c r="H657" s="7"/>
      <c r="I657" s="7"/>
      <c r="J657" s="109"/>
      <c r="K657" s="109"/>
      <c r="L657" s="1"/>
      <c r="M657" s="1"/>
      <c r="N657" s="7"/>
      <c r="O657" s="7"/>
      <c r="P657" s="109"/>
      <c r="Q657" s="109"/>
      <c r="R657" s="1"/>
      <c r="S657" s="1"/>
      <c r="T657" s="7"/>
      <c r="U657" s="7"/>
      <c r="V657" s="109"/>
      <c r="W657" s="109"/>
      <c r="X657" s="1"/>
      <c r="Y657" s="1"/>
      <c r="Z657" s="7"/>
      <c r="AA657" s="7"/>
      <c r="AB657" s="109"/>
      <c r="AC657" s="109"/>
      <c r="AD657" s="1"/>
      <c r="AE657" s="1"/>
      <c r="AF657" s="7"/>
      <c r="AG657" s="7"/>
      <c r="AH657" s="109"/>
      <c r="AI657" s="109"/>
      <c r="AJ657" s="1"/>
      <c r="AK657" s="1"/>
      <c r="AL657" s="7"/>
      <c r="AM657" s="7"/>
      <c r="AN657" s="109"/>
      <c r="AO657" s="109"/>
      <c r="AP657" s="1"/>
      <c r="AQ657" s="1"/>
      <c r="AR657" s="7"/>
      <c r="AS657" s="7"/>
      <c r="AT657" s="109"/>
      <c r="AU657" s="109"/>
      <c r="AV657" s="1"/>
      <c r="AW657" s="1"/>
      <c r="AX657" s="7"/>
      <c r="AY657" s="7"/>
      <c r="AZ657" s="109"/>
      <c r="BA657" s="109"/>
      <c r="BB657" s="1"/>
      <c r="BC657" s="1"/>
      <c r="BD657" s="7"/>
      <c r="BE657" s="7"/>
      <c r="BF657" s="109"/>
      <c r="BG657" s="109"/>
    </row>
    <row r="658" spans="1:59" ht="14.25" customHeight="1">
      <c r="A658" s="1"/>
      <c r="B658" s="7"/>
      <c r="C658" s="7"/>
      <c r="D658" s="109"/>
      <c r="E658" s="109"/>
      <c r="F658" s="1"/>
      <c r="G658" s="1"/>
      <c r="H658" s="7"/>
      <c r="I658" s="7"/>
      <c r="J658" s="109"/>
      <c r="K658" s="109"/>
      <c r="L658" s="1"/>
      <c r="M658" s="1"/>
      <c r="N658" s="7"/>
      <c r="O658" s="7"/>
      <c r="P658" s="109"/>
      <c r="Q658" s="109"/>
      <c r="R658" s="1"/>
      <c r="S658" s="1"/>
      <c r="T658" s="7"/>
      <c r="U658" s="7"/>
      <c r="V658" s="109"/>
      <c r="W658" s="109"/>
      <c r="X658" s="1"/>
      <c r="Y658" s="1"/>
      <c r="Z658" s="7"/>
      <c r="AA658" s="7"/>
      <c r="AB658" s="109"/>
      <c r="AC658" s="109"/>
      <c r="AD658" s="1"/>
      <c r="AE658" s="1"/>
      <c r="AF658" s="7"/>
      <c r="AG658" s="7"/>
      <c r="AH658" s="109"/>
      <c r="AI658" s="109"/>
      <c r="AJ658" s="1"/>
      <c r="AK658" s="1"/>
      <c r="AL658" s="7"/>
      <c r="AM658" s="7"/>
      <c r="AN658" s="109"/>
      <c r="AO658" s="109"/>
      <c r="AP658" s="1"/>
      <c r="AQ658" s="1"/>
      <c r="AR658" s="7"/>
      <c r="AS658" s="7"/>
      <c r="AT658" s="109"/>
      <c r="AU658" s="109"/>
      <c r="AV658" s="1"/>
      <c r="AW658" s="1"/>
      <c r="AX658" s="7"/>
      <c r="AY658" s="7"/>
      <c r="AZ658" s="109"/>
      <c r="BA658" s="109"/>
      <c r="BB658" s="1"/>
      <c r="BC658" s="1"/>
      <c r="BD658" s="7"/>
      <c r="BE658" s="7"/>
      <c r="BF658" s="109"/>
      <c r="BG658" s="109"/>
    </row>
    <row r="659" spans="1:59" ht="14.25" customHeight="1">
      <c r="A659" s="1"/>
      <c r="B659" s="7"/>
      <c r="C659" s="7"/>
      <c r="D659" s="109"/>
      <c r="E659" s="109"/>
      <c r="F659" s="1"/>
      <c r="G659" s="1"/>
      <c r="H659" s="7"/>
      <c r="I659" s="7"/>
      <c r="J659" s="109"/>
      <c r="K659" s="109"/>
      <c r="L659" s="1"/>
      <c r="M659" s="1"/>
      <c r="N659" s="7"/>
      <c r="O659" s="7"/>
      <c r="P659" s="109"/>
      <c r="Q659" s="109"/>
      <c r="R659" s="1"/>
      <c r="S659" s="1"/>
      <c r="T659" s="7"/>
      <c r="U659" s="7"/>
      <c r="V659" s="109"/>
      <c r="W659" s="109"/>
      <c r="X659" s="1"/>
      <c r="Y659" s="1"/>
      <c r="Z659" s="7"/>
      <c r="AA659" s="7"/>
      <c r="AB659" s="109"/>
      <c r="AC659" s="109"/>
      <c r="AD659" s="1"/>
      <c r="AE659" s="1"/>
      <c r="AF659" s="7"/>
      <c r="AG659" s="7"/>
      <c r="AH659" s="109"/>
      <c r="AI659" s="109"/>
      <c r="AJ659" s="1"/>
      <c r="AK659" s="1"/>
      <c r="AL659" s="7"/>
      <c r="AM659" s="7"/>
      <c r="AN659" s="109"/>
      <c r="AO659" s="109"/>
      <c r="AP659" s="1"/>
      <c r="AQ659" s="1"/>
      <c r="AR659" s="7"/>
      <c r="AS659" s="7"/>
      <c r="AT659" s="109"/>
      <c r="AU659" s="109"/>
      <c r="AV659" s="1"/>
      <c r="AW659" s="1"/>
      <c r="AX659" s="7"/>
      <c r="AY659" s="7"/>
      <c r="AZ659" s="109"/>
      <c r="BA659" s="109"/>
      <c r="BB659" s="1"/>
      <c r="BC659" s="1"/>
      <c r="BD659" s="7"/>
      <c r="BE659" s="7"/>
      <c r="BF659" s="109"/>
      <c r="BG659" s="109"/>
    </row>
    <row r="660" spans="1:59" ht="14.25" customHeight="1">
      <c r="A660" s="1"/>
      <c r="B660" s="7"/>
      <c r="C660" s="7"/>
      <c r="D660" s="109"/>
      <c r="E660" s="109"/>
      <c r="F660" s="1"/>
      <c r="G660" s="1"/>
      <c r="H660" s="7"/>
      <c r="I660" s="7"/>
      <c r="J660" s="109"/>
      <c r="K660" s="109"/>
      <c r="L660" s="1"/>
      <c r="M660" s="1"/>
      <c r="N660" s="7"/>
      <c r="O660" s="7"/>
      <c r="P660" s="109"/>
      <c r="Q660" s="109"/>
      <c r="R660" s="1"/>
      <c r="S660" s="1"/>
      <c r="T660" s="7"/>
      <c r="U660" s="7"/>
      <c r="V660" s="109"/>
      <c r="W660" s="109"/>
      <c r="X660" s="1"/>
      <c r="Y660" s="1"/>
      <c r="Z660" s="7"/>
      <c r="AA660" s="7"/>
      <c r="AB660" s="109"/>
      <c r="AC660" s="109"/>
      <c r="AD660" s="1"/>
      <c r="AE660" s="1"/>
      <c r="AF660" s="7"/>
      <c r="AG660" s="7"/>
      <c r="AH660" s="109"/>
      <c r="AI660" s="109"/>
      <c r="AJ660" s="1"/>
      <c r="AK660" s="1"/>
      <c r="AL660" s="7"/>
      <c r="AM660" s="7"/>
      <c r="AN660" s="109"/>
      <c r="AO660" s="109"/>
      <c r="AP660" s="1"/>
      <c r="AQ660" s="1"/>
      <c r="AR660" s="7"/>
      <c r="AS660" s="7"/>
      <c r="AT660" s="109"/>
      <c r="AU660" s="109"/>
      <c r="AV660" s="1"/>
      <c r="AW660" s="1"/>
      <c r="AX660" s="7"/>
      <c r="AY660" s="7"/>
      <c r="AZ660" s="109"/>
      <c r="BA660" s="109"/>
      <c r="BB660" s="1"/>
      <c r="BC660" s="1"/>
      <c r="BD660" s="7"/>
      <c r="BE660" s="7"/>
      <c r="BF660" s="109"/>
      <c r="BG660" s="109"/>
    </row>
    <row r="661" spans="1:59" ht="14.25" customHeight="1">
      <c r="A661" s="1"/>
      <c r="B661" s="7"/>
      <c r="C661" s="7"/>
      <c r="D661" s="109"/>
      <c r="E661" s="109"/>
      <c r="F661" s="1"/>
      <c r="G661" s="1"/>
      <c r="H661" s="7"/>
      <c r="I661" s="7"/>
      <c r="J661" s="109"/>
      <c r="K661" s="109"/>
      <c r="L661" s="1"/>
      <c r="M661" s="1"/>
      <c r="N661" s="7"/>
      <c r="O661" s="7"/>
      <c r="P661" s="109"/>
      <c r="Q661" s="109"/>
      <c r="R661" s="1"/>
      <c r="S661" s="1"/>
      <c r="T661" s="7"/>
      <c r="U661" s="7"/>
      <c r="V661" s="109"/>
      <c r="W661" s="109"/>
      <c r="X661" s="1"/>
      <c r="Y661" s="1"/>
      <c r="Z661" s="7"/>
      <c r="AA661" s="7"/>
      <c r="AB661" s="109"/>
      <c r="AC661" s="109"/>
      <c r="AD661" s="1"/>
      <c r="AE661" s="1"/>
      <c r="AF661" s="7"/>
      <c r="AG661" s="7"/>
      <c r="AH661" s="109"/>
      <c r="AI661" s="109"/>
      <c r="AJ661" s="1"/>
      <c r="AK661" s="1"/>
      <c r="AL661" s="7"/>
      <c r="AM661" s="7"/>
      <c r="AN661" s="109"/>
      <c r="AO661" s="109"/>
      <c r="AP661" s="1"/>
      <c r="AQ661" s="1"/>
      <c r="AR661" s="7"/>
      <c r="AS661" s="7"/>
      <c r="AT661" s="109"/>
      <c r="AU661" s="109"/>
      <c r="AV661" s="1"/>
      <c r="AW661" s="1"/>
      <c r="AX661" s="7"/>
      <c r="AY661" s="7"/>
      <c r="AZ661" s="109"/>
      <c r="BA661" s="109"/>
      <c r="BB661" s="1"/>
      <c r="BC661" s="1"/>
      <c r="BD661" s="7"/>
      <c r="BE661" s="7"/>
      <c r="BF661" s="109"/>
      <c r="BG661" s="109"/>
    </row>
    <row r="662" spans="1:59" ht="14.25" customHeight="1">
      <c r="A662" s="1"/>
      <c r="B662" s="7"/>
      <c r="C662" s="7"/>
      <c r="D662" s="109"/>
      <c r="E662" s="109"/>
      <c r="F662" s="1"/>
      <c r="G662" s="1"/>
      <c r="H662" s="7"/>
      <c r="I662" s="7"/>
      <c r="J662" s="109"/>
      <c r="K662" s="109"/>
      <c r="L662" s="1"/>
      <c r="M662" s="1"/>
      <c r="N662" s="7"/>
      <c r="O662" s="7"/>
      <c r="P662" s="109"/>
      <c r="Q662" s="109"/>
      <c r="R662" s="1"/>
      <c r="S662" s="1"/>
      <c r="T662" s="7"/>
      <c r="U662" s="7"/>
      <c r="V662" s="109"/>
      <c r="W662" s="109"/>
      <c r="X662" s="1"/>
      <c r="Y662" s="1"/>
      <c r="Z662" s="7"/>
      <c r="AA662" s="7"/>
      <c r="AB662" s="109"/>
      <c r="AC662" s="109"/>
      <c r="AD662" s="1"/>
      <c r="AE662" s="1"/>
      <c r="AF662" s="7"/>
      <c r="AG662" s="7"/>
      <c r="AH662" s="109"/>
      <c r="AI662" s="109"/>
      <c r="AJ662" s="1"/>
      <c r="AK662" s="1"/>
      <c r="AL662" s="7"/>
      <c r="AM662" s="7"/>
      <c r="AN662" s="109"/>
      <c r="AO662" s="109"/>
      <c r="AP662" s="1"/>
      <c r="AQ662" s="1"/>
      <c r="AR662" s="7"/>
      <c r="AS662" s="7"/>
      <c r="AT662" s="109"/>
      <c r="AU662" s="109"/>
      <c r="AV662" s="1"/>
      <c r="AW662" s="1"/>
      <c r="AX662" s="7"/>
      <c r="AY662" s="7"/>
      <c r="AZ662" s="109"/>
      <c r="BA662" s="109"/>
      <c r="BB662" s="1"/>
      <c r="BC662" s="1"/>
      <c r="BD662" s="7"/>
      <c r="BE662" s="7"/>
      <c r="BF662" s="109"/>
      <c r="BG662" s="109"/>
    </row>
    <row r="663" spans="1:59" ht="14.25" customHeight="1">
      <c r="A663" s="1"/>
      <c r="B663" s="7"/>
      <c r="C663" s="7"/>
      <c r="D663" s="109"/>
      <c r="E663" s="109"/>
      <c r="F663" s="1"/>
      <c r="G663" s="1"/>
      <c r="H663" s="7"/>
      <c r="I663" s="7"/>
      <c r="J663" s="109"/>
      <c r="K663" s="109"/>
      <c r="L663" s="1"/>
      <c r="M663" s="1"/>
      <c r="N663" s="7"/>
      <c r="O663" s="7"/>
      <c r="P663" s="109"/>
      <c r="Q663" s="109"/>
      <c r="R663" s="1"/>
      <c r="S663" s="1"/>
      <c r="T663" s="7"/>
      <c r="U663" s="7"/>
      <c r="V663" s="109"/>
      <c r="W663" s="109"/>
      <c r="X663" s="1"/>
      <c r="Y663" s="1"/>
      <c r="Z663" s="7"/>
      <c r="AA663" s="7"/>
      <c r="AB663" s="109"/>
      <c r="AC663" s="109"/>
      <c r="AD663" s="1"/>
      <c r="AE663" s="1"/>
      <c r="AF663" s="7"/>
      <c r="AG663" s="7"/>
      <c r="AH663" s="109"/>
      <c r="AI663" s="109"/>
      <c r="AJ663" s="1"/>
      <c r="AK663" s="1"/>
      <c r="AL663" s="7"/>
      <c r="AM663" s="7"/>
      <c r="AN663" s="109"/>
      <c r="AO663" s="109"/>
      <c r="AP663" s="1"/>
      <c r="AQ663" s="1"/>
      <c r="AR663" s="7"/>
      <c r="AS663" s="7"/>
      <c r="AT663" s="109"/>
      <c r="AU663" s="109"/>
      <c r="AV663" s="1"/>
      <c r="AW663" s="1"/>
      <c r="AX663" s="7"/>
      <c r="AY663" s="7"/>
      <c r="AZ663" s="109"/>
      <c r="BA663" s="109"/>
      <c r="BB663" s="1"/>
      <c r="BC663" s="1"/>
      <c r="BD663" s="7"/>
      <c r="BE663" s="7"/>
      <c r="BF663" s="109"/>
      <c r="BG663" s="109"/>
    </row>
    <row r="664" spans="1:59" ht="14.25" customHeight="1">
      <c r="A664" s="1"/>
      <c r="B664" s="7"/>
      <c r="C664" s="7"/>
      <c r="D664" s="109"/>
      <c r="E664" s="109"/>
      <c r="F664" s="1"/>
      <c r="G664" s="1"/>
      <c r="H664" s="7"/>
      <c r="I664" s="7"/>
      <c r="J664" s="109"/>
      <c r="K664" s="109"/>
      <c r="L664" s="1"/>
      <c r="M664" s="1"/>
      <c r="N664" s="7"/>
      <c r="O664" s="7"/>
      <c r="P664" s="109"/>
      <c r="Q664" s="109"/>
      <c r="R664" s="1"/>
      <c r="S664" s="1"/>
      <c r="T664" s="7"/>
      <c r="U664" s="7"/>
      <c r="V664" s="109"/>
      <c r="W664" s="109"/>
      <c r="X664" s="1"/>
      <c r="Y664" s="1"/>
      <c r="Z664" s="7"/>
      <c r="AA664" s="7"/>
      <c r="AB664" s="109"/>
      <c r="AC664" s="109"/>
      <c r="AD664" s="1"/>
      <c r="AE664" s="1"/>
      <c r="AF664" s="7"/>
      <c r="AG664" s="7"/>
      <c r="AH664" s="109"/>
      <c r="AI664" s="109"/>
      <c r="AJ664" s="1"/>
      <c r="AK664" s="1"/>
      <c r="AL664" s="7"/>
      <c r="AM664" s="7"/>
      <c r="AN664" s="109"/>
      <c r="AO664" s="109"/>
      <c r="AP664" s="1"/>
      <c r="AQ664" s="1"/>
      <c r="AR664" s="7"/>
      <c r="AS664" s="7"/>
      <c r="AT664" s="109"/>
      <c r="AU664" s="109"/>
      <c r="AV664" s="1"/>
      <c r="AW664" s="1"/>
      <c r="AX664" s="7"/>
      <c r="AY664" s="7"/>
      <c r="AZ664" s="109"/>
      <c r="BA664" s="109"/>
      <c r="BB664" s="1"/>
      <c r="BC664" s="1"/>
      <c r="BD664" s="7"/>
      <c r="BE664" s="7"/>
      <c r="BF664" s="109"/>
      <c r="BG664" s="109"/>
    </row>
    <row r="665" spans="1:59" ht="14.25" customHeight="1">
      <c r="A665" s="1"/>
      <c r="B665" s="7"/>
      <c r="C665" s="7"/>
      <c r="D665" s="109"/>
      <c r="E665" s="109"/>
      <c r="F665" s="1"/>
      <c r="G665" s="1"/>
      <c r="H665" s="7"/>
      <c r="I665" s="7"/>
      <c r="J665" s="109"/>
      <c r="K665" s="109"/>
      <c r="L665" s="1"/>
      <c r="M665" s="1"/>
      <c r="N665" s="7"/>
      <c r="O665" s="7"/>
      <c r="P665" s="109"/>
      <c r="Q665" s="109"/>
      <c r="R665" s="1"/>
      <c r="S665" s="1"/>
      <c r="T665" s="7"/>
      <c r="U665" s="7"/>
      <c r="V665" s="109"/>
      <c r="W665" s="109"/>
      <c r="X665" s="1"/>
      <c r="Y665" s="1"/>
      <c r="Z665" s="7"/>
      <c r="AA665" s="7"/>
      <c r="AB665" s="109"/>
      <c r="AC665" s="109"/>
      <c r="AD665" s="1"/>
      <c r="AE665" s="1"/>
      <c r="AF665" s="7"/>
      <c r="AG665" s="7"/>
      <c r="AH665" s="109"/>
      <c r="AI665" s="109"/>
      <c r="AJ665" s="1"/>
      <c r="AK665" s="1"/>
      <c r="AL665" s="7"/>
      <c r="AM665" s="7"/>
      <c r="AN665" s="109"/>
      <c r="AO665" s="109"/>
      <c r="AP665" s="1"/>
      <c r="AQ665" s="1"/>
      <c r="AR665" s="7"/>
      <c r="AS665" s="7"/>
      <c r="AT665" s="109"/>
      <c r="AU665" s="109"/>
      <c r="AV665" s="1"/>
      <c r="AW665" s="1"/>
      <c r="AX665" s="7"/>
      <c r="AY665" s="7"/>
      <c r="AZ665" s="109"/>
      <c r="BA665" s="109"/>
      <c r="BB665" s="1"/>
      <c r="BC665" s="1"/>
      <c r="BD665" s="7"/>
      <c r="BE665" s="7"/>
      <c r="BF665" s="109"/>
      <c r="BG665" s="109"/>
    </row>
    <row r="666" spans="1:59" ht="14.25" customHeight="1">
      <c r="A666" s="1"/>
      <c r="B666" s="7"/>
      <c r="C666" s="7"/>
      <c r="D666" s="109"/>
      <c r="E666" s="109"/>
      <c r="F666" s="1"/>
      <c r="G666" s="1"/>
      <c r="H666" s="7"/>
      <c r="I666" s="7"/>
      <c r="J666" s="109"/>
      <c r="K666" s="109"/>
      <c r="L666" s="1"/>
      <c r="M666" s="1"/>
      <c r="N666" s="7"/>
      <c r="O666" s="7"/>
      <c r="P666" s="109"/>
      <c r="Q666" s="109"/>
      <c r="R666" s="1"/>
      <c r="S666" s="1"/>
      <c r="T666" s="7"/>
      <c r="U666" s="7"/>
      <c r="V666" s="109"/>
      <c r="W666" s="109"/>
      <c r="X666" s="1"/>
      <c r="Y666" s="1"/>
      <c r="Z666" s="7"/>
      <c r="AA666" s="7"/>
      <c r="AB666" s="109"/>
      <c r="AC666" s="109"/>
      <c r="AD666" s="1"/>
      <c r="AE666" s="1"/>
      <c r="AF666" s="7"/>
      <c r="AG666" s="7"/>
      <c r="AH666" s="109"/>
      <c r="AI666" s="109"/>
      <c r="AJ666" s="1"/>
      <c r="AK666" s="1"/>
      <c r="AL666" s="7"/>
      <c r="AM666" s="7"/>
      <c r="AN666" s="109"/>
      <c r="AO666" s="109"/>
      <c r="AP666" s="1"/>
      <c r="AQ666" s="1"/>
      <c r="AR666" s="7"/>
      <c r="AS666" s="7"/>
      <c r="AT666" s="109"/>
      <c r="AU666" s="109"/>
      <c r="AV666" s="1"/>
      <c r="AW666" s="1"/>
      <c r="AX666" s="7"/>
      <c r="AY666" s="7"/>
      <c r="AZ666" s="109"/>
      <c r="BA666" s="109"/>
      <c r="BB666" s="1"/>
      <c r="BC666" s="1"/>
      <c r="BD666" s="7"/>
      <c r="BE666" s="7"/>
      <c r="BF666" s="109"/>
      <c r="BG666" s="109"/>
    </row>
    <row r="667" spans="1:59" ht="14.25" customHeight="1">
      <c r="A667" s="1"/>
      <c r="B667" s="7"/>
      <c r="C667" s="7"/>
      <c r="D667" s="109"/>
      <c r="E667" s="109"/>
      <c r="F667" s="1"/>
      <c r="G667" s="1"/>
      <c r="H667" s="7"/>
      <c r="I667" s="7"/>
      <c r="J667" s="109"/>
      <c r="K667" s="109"/>
      <c r="L667" s="1"/>
      <c r="M667" s="1"/>
      <c r="N667" s="7"/>
      <c r="O667" s="7"/>
      <c r="P667" s="109"/>
      <c r="Q667" s="109"/>
      <c r="R667" s="1"/>
      <c r="S667" s="1"/>
      <c r="T667" s="7"/>
      <c r="U667" s="7"/>
      <c r="V667" s="109"/>
      <c r="W667" s="109"/>
      <c r="X667" s="1"/>
      <c r="Y667" s="1"/>
      <c r="Z667" s="7"/>
      <c r="AA667" s="7"/>
      <c r="AB667" s="109"/>
      <c r="AC667" s="109"/>
      <c r="AD667" s="1"/>
      <c r="AE667" s="1"/>
      <c r="AF667" s="7"/>
      <c r="AG667" s="7"/>
      <c r="AH667" s="109"/>
      <c r="AI667" s="109"/>
      <c r="AJ667" s="1"/>
      <c r="AK667" s="1"/>
      <c r="AL667" s="7"/>
      <c r="AM667" s="7"/>
      <c r="AN667" s="109"/>
      <c r="AO667" s="109"/>
      <c r="AP667" s="1"/>
      <c r="AQ667" s="1"/>
      <c r="AR667" s="7"/>
      <c r="AS667" s="7"/>
      <c r="AT667" s="109"/>
      <c r="AU667" s="109"/>
      <c r="AV667" s="1"/>
      <c r="AW667" s="1"/>
      <c r="AX667" s="7"/>
      <c r="AY667" s="7"/>
      <c r="AZ667" s="109"/>
      <c r="BA667" s="109"/>
      <c r="BB667" s="1"/>
      <c r="BC667" s="1"/>
      <c r="BD667" s="7"/>
      <c r="BE667" s="7"/>
      <c r="BF667" s="109"/>
      <c r="BG667" s="109"/>
    </row>
    <row r="668" spans="1:59" ht="14.25" customHeight="1">
      <c r="A668" s="1"/>
      <c r="B668" s="7"/>
      <c r="C668" s="7"/>
      <c r="D668" s="109"/>
      <c r="E668" s="109"/>
      <c r="F668" s="1"/>
      <c r="G668" s="1"/>
      <c r="H668" s="7"/>
      <c r="I668" s="7"/>
      <c r="J668" s="109"/>
      <c r="K668" s="109"/>
      <c r="L668" s="1"/>
      <c r="M668" s="1"/>
      <c r="N668" s="7"/>
      <c r="O668" s="7"/>
      <c r="P668" s="109"/>
      <c r="Q668" s="109"/>
      <c r="R668" s="1"/>
      <c r="S668" s="1"/>
      <c r="T668" s="7"/>
      <c r="U668" s="7"/>
      <c r="V668" s="109"/>
      <c r="W668" s="109"/>
      <c r="X668" s="1"/>
      <c r="Y668" s="1"/>
      <c r="Z668" s="7"/>
      <c r="AA668" s="7"/>
      <c r="AB668" s="109"/>
      <c r="AC668" s="109"/>
      <c r="AD668" s="1"/>
      <c r="AE668" s="1"/>
      <c r="AF668" s="7"/>
      <c r="AG668" s="7"/>
      <c r="AH668" s="109"/>
      <c r="AI668" s="109"/>
      <c r="AJ668" s="1"/>
      <c r="AK668" s="1"/>
      <c r="AL668" s="7"/>
      <c r="AM668" s="7"/>
      <c r="AN668" s="109"/>
      <c r="AO668" s="109"/>
      <c r="AP668" s="1"/>
      <c r="AQ668" s="1"/>
      <c r="AR668" s="7"/>
      <c r="AS668" s="7"/>
      <c r="AT668" s="109"/>
      <c r="AU668" s="109"/>
      <c r="AV668" s="1"/>
      <c r="AW668" s="1"/>
      <c r="AX668" s="7"/>
      <c r="AY668" s="7"/>
      <c r="AZ668" s="109"/>
      <c r="BA668" s="109"/>
      <c r="BB668" s="1"/>
      <c r="BC668" s="1"/>
      <c r="BD668" s="7"/>
      <c r="BE668" s="7"/>
      <c r="BF668" s="109"/>
      <c r="BG668" s="109"/>
    </row>
    <row r="669" spans="1:59" ht="14.25" customHeight="1">
      <c r="A669" s="1"/>
      <c r="B669" s="7"/>
      <c r="C669" s="7"/>
      <c r="D669" s="109"/>
      <c r="E669" s="109"/>
      <c r="F669" s="1"/>
      <c r="G669" s="1"/>
      <c r="H669" s="7"/>
      <c r="I669" s="7"/>
      <c r="J669" s="109"/>
      <c r="K669" s="109"/>
      <c r="L669" s="1"/>
      <c r="M669" s="1"/>
      <c r="N669" s="7"/>
      <c r="O669" s="7"/>
      <c r="P669" s="109"/>
      <c r="Q669" s="109"/>
      <c r="R669" s="1"/>
      <c r="S669" s="1"/>
      <c r="T669" s="7"/>
      <c r="U669" s="7"/>
      <c r="V669" s="109"/>
      <c r="W669" s="109"/>
      <c r="X669" s="1"/>
      <c r="Y669" s="1"/>
      <c r="Z669" s="7"/>
      <c r="AA669" s="7"/>
      <c r="AB669" s="109"/>
      <c r="AC669" s="109"/>
      <c r="AD669" s="1"/>
      <c r="AE669" s="1"/>
      <c r="AF669" s="7"/>
      <c r="AG669" s="7"/>
      <c r="AH669" s="109"/>
      <c r="AI669" s="109"/>
      <c r="AJ669" s="1"/>
      <c r="AK669" s="1"/>
      <c r="AL669" s="7"/>
      <c r="AM669" s="7"/>
      <c r="AN669" s="109"/>
      <c r="AO669" s="109"/>
      <c r="AP669" s="1"/>
      <c r="AQ669" s="1"/>
      <c r="AR669" s="7"/>
      <c r="AS669" s="7"/>
      <c r="AT669" s="109"/>
      <c r="AU669" s="109"/>
      <c r="AV669" s="1"/>
      <c r="AW669" s="1"/>
      <c r="AX669" s="7"/>
      <c r="AY669" s="7"/>
      <c r="AZ669" s="109"/>
      <c r="BA669" s="109"/>
      <c r="BB669" s="1"/>
      <c r="BC669" s="1"/>
      <c r="BD669" s="7"/>
      <c r="BE669" s="7"/>
      <c r="BF669" s="109"/>
      <c r="BG669" s="109"/>
    </row>
    <row r="670" spans="1:59" ht="14.25" customHeight="1">
      <c r="A670" s="1"/>
      <c r="B670" s="7"/>
      <c r="C670" s="7"/>
      <c r="D670" s="109"/>
      <c r="E670" s="109"/>
      <c r="F670" s="1"/>
      <c r="G670" s="1"/>
      <c r="H670" s="7"/>
      <c r="I670" s="7"/>
      <c r="J670" s="109"/>
      <c r="K670" s="109"/>
      <c r="L670" s="1"/>
      <c r="M670" s="1"/>
      <c r="N670" s="7"/>
      <c r="O670" s="7"/>
      <c r="P670" s="109"/>
      <c r="Q670" s="109"/>
      <c r="R670" s="1"/>
      <c r="S670" s="1"/>
      <c r="T670" s="7"/>
      <c r="U670" s="7"/>
      <c r="V670" s="109"/>
      <c r="W670" s="109"/>
      <c r="X670" s="1"/>
      <c r="Y670" s="1"/>
      <c r="Z670" s="7"/>
      <c r="AA670" s="7"/>
      <c r="AB670" s="109"/>
      <c r="AC670" s="109"/>
      <c r="AD670" s="1"/>
      <c r="AE670" s="1"/>
      <c r="AF670" s="7"/>
      <c r="AG670" s="7"/>
      <c r="AH670" s="109"/>
      <c r="AI670" s="109"/>
      <c r="AJ670" s="1"/>
      <c r="AK670" s="1"/>
      <c r="AL670" s="7"/>
      <c r="AM670" s="7"/>
      <c r="AN670" s="109"/>
      <c r="AO670" s="109"/>
      <c r="AP670" s="1"/>
      <c r="AQ670" s="1"/>
      <c r="AR670" s="7"/>
      <c r="AS670" s="7"/>
      <c r="AT670" s="109"/>
      <c r="AU670" s="109"/>
      <c r="AV670" s="1"/>
      <c r="AW670" s="1"/>
      <c r="AX670" s="7"/>
      <c r="AY670" s="7"/>
      <c r="AZ670" s="109"/>
      <c r="BA670" s="109"/>
      <c r="BB670" s="1"/>
      <c r="BC670" s="1"/>
      <c r="BD670" s="7"/>
      <c r="BE670" s="7"/>
      <c r="BF670" s="109"/>
      <c r="BG670" s="109"/>
    </row>
    <row r="671" spans="1:59" ht="14.25" customHeight="1">
      <c r="A671" s="1"/>
      <c r="B671" s="7"/>
      <c r="C671" s="7"/>
      <c r="D671" s="109"/>
      <c r="E671" s="109"/>
      <c r="F671" s="1"/>
      <c r="G671" s="1"/>
      <c r="H671" s="7"/>
      <c r="I671" s="7"/>
      <c r="J671" s="109"/>
      <c r="K671" s="109"/>
      <c r="L671" s="1"/>
      <c r="M671" s="1"/>
      <c r="N671" s="7"/>
      <c r="O671" s="7"/>
      <c r="P671" s="109"/>
      <c r="Q671" s="109"/>
      <c r="R671" s="1"/>
      <c r="S671" s="1"/>
      <c r="T671" s="7"/>
      <c r="U671" s="7"/>
      <c r="V671" s="109"/>
      <c r="W671" s="109"/>
      <c r="X671" s="1"/>
      <c r="Y671" s="1"/>
      <c r="Z671" s="7"/>
      <c r="AA671" s="7"/>
      <c r="AB671" s="109"/>
      <c r="AC671" s="109"/>
      <c r="AD671" s="1"/>
      <c r="AE671" s="1"/>
      <c r="AF671" s="7"/>
      <c r="AG671" s="7"/>
      <c r="AH671" s="109"/>
      <c r="AI671" s="109"/>
      <c r="AJ671" s="1"/>
      <c r="AK671" s="1"/>
      <c r="AL671" s="7"/>
      <c r="AM671" s="7"/>
      <c r="AN671" s="109"/>
      <c r="AO671" s="109"/>
      <c r="AP671" s="1"/>
      <c r="AQ671" s="1"/>
      <c r="AR671" s="7"/>
      <c r="AS671" s="7"/>
      <c r="AT671" s="109"/>
      <c r="AU671" s="109"/>
      <c r="AV671" s="1"/>
      <c r="AW671" s="1"/>
      <c r="AX671" s="7"/>
      <c r="AY671" s="7"/>
      <c r="AZ671" s="109"/>
      <c r="BA671" s="109"/>
      <c r="BB671" s="1"/>
      <c r="BC671" s="1"/>
      <c r="BD671" s="7"/>
      <c r="BE671" s="7"/>
      <c r="BF671" s="109"/>
      <c r="BG671" s="109"/>
    </row>
    <row r="672" spans="1:59" ht="14.25" customHeight="1">
      <c r="A672" s="1"/>
      <c r="B672" s="7"/>
      <c r="C672" s="7"/>
      <c r="D672" s="109"/>
      <c r="E672" s="109"/>
      <c r="F672" s="1"/>
      <c r="G672" s="1"/>
      <c r="H672" s="7"/>
      <c r="I672" s="7"/>
      <c r="J672" s="109"/>
      <c r="K672" s="109"/>
      <c r="L672" s="1"/>
      <c r="M672" s="1"/>
      <c r="N672" s="7"/>
      <c r="O672" s="7"/>
      <c r="P672" s="109"/>
      <c r="Q672" s="109"/>
      <c r="R672" s="1"/>
      <c r="S672" s="1"/>
      <c r="T672" s="7"/>
      <c r="U672" s="7"/>
      <c r="V672" s="109"/>
      <c r="W672" s="109"/>
      <c r="X672" s="1"/>
      <c r="Y672" s="1"/>
      <c r="Z672" s="7"/>
      <c r="AA672" s="7"/>
      <c r="AB672" s="109"/>
      <c r="AC672" s="109"/>
      <c r="AD672" s="1"/>
      <c r="AE672" s="1"/>
      <c r="AF672" s="7"/>
      <c r="AG672" s="7"/>
      <c r="AH672" s="109"/>
      <c r="AI672" s="109"/>
      <c r="AJ672" s="1"/>
      <c r="AK672" s="1"/>
      <c r="AL672" s="7"/>
      <c r="AM672" s="7"/>
      <c r="AN672" s="109"/>
      <c r="AO672" s="109"/>
      <c r="AP672" s="1"/>
      <c r="AQ672" s="1"/>
      <c r="AR672" s="7"/>
      <c r="AS672" s="7"/>
      <c r="AT672" s="109"/>
      <c r="AU672" s="109"/>
      <c r="AV672" s="1"/>
      <c r="AW672" s="1"/>
      <c r="AX672" s="7"/>
      <c r="AY672" s="7"/>
      <c r="AZ672" s="109"/>
      <c r="BA672" s="109"/>
      <c r="BB672" s="1"/>
      <c r="BC672" s="1"/>
      <c r="BD672" s="7"/>
      <c r="BE672" s="7"/>
      <c r="BF672" s="109"/>
      <c r="BG672" s="109"/>
    </row>
    <row r="673" spans="1:59" ht="14.25" customHeight="1">
      <c r="A673" s="1"/>
      <c r="B673" s="7"/>
      <c r="C673" s="7"/>
      <c r="D673" s="109"/>
      <c r="E673" s="109"/>
      <c r="F673" s="1"/>
      <c r="G673" s="1"/>
      <c r="H673" s="7"/>
      <c r="I673" s="7"/>
      <c r="J673" s="109"/>
      <c r="K673" s="109"/>
      <c r="L673" s="1"/>
      <c r="M673" s="1"/>
      <c r="N673" s="7"/>
      <c r="O673" s="7"/>
      <c r="P673" s="109"/>
      <c r="Q673" s="109"/>
      <c r="R673" s="1"/>
      <c r="S673" s="1"/>
      <c r="T673" s="7"/>
      <c r="U673" s="7"/>
      <c r="V673" s="109"/>
      <c r="W673" s="109"/>
      <c r="X673" s="1"/>
      <c r="Y673" s="1"/>
      <c r="Z673" s="7"/>
      <c r="AA673" s="7"/>
      <c r="AB673" s="109"/>
      <c r="AC673" s="109"/>
      <c r="AD673" s="1"/>
      <c r="AE673" s="1"/>
      <c r="AF673" s="7"/>
      <c r="AG673" s="7"/>
      <c r="AH673" s="109"/>
      <c r="AI673" s="109"/>
      <c r="AJ673" s="1"/>
      <c r="AK673" s="1"/>
      <c r="AL673" s="7"/>
      <c r="AM673" s="7"/>
      <c r="AN673" s="109"/>
      <c r="AO673" s="109"/>
      <c r="AP673" s="1"/>
      <c r="AQ673" s="1"/>
      <c r="AR673" s="7"/>
      <c r="AS673" s="7"/>
      <c r="AT673" s="109"/>
      <c r="AU673" s="109"/>
      <c r="AV673" s="1"/>
      <c r="AW673" s="1"/>
      <c r="AX673" s="7"/>
      <c r="AY673" s="7"/>
      <c r="AZ673" s="109"/>
      <c r="BA673" s="109"/>
      <c r="BB673" s="1"/>
      <c r="BC673" s="1"/>
      <c r="BD673" s="7"/>
      <c r="BE673" s="7"/>
      <c r="BF673" s="109"/>
      <c r="BG673" s="109"/>
    </row>
    <row r="674" spans="1:59" ht="14.25" customHeight="1">
      <c r="A674" s="1"/>
      <c r="B674" s="7"/>
      <c r="C674" s="7"/>
      <c r="D674" s="109"/>
      <c r="E674" s="109"/>
      <c r="F674" s="1"/>
      <c r="G674" s="1"/>
      <c r="H674" s="7"/>
      <c r="I674" s="7"/>
      <c r="J674" s="109"/>
      <c r="K674" s="109"/>
      <c r="L674" s="1"/>
      <c r="M674" s="1"/>
      <c r="N674" s="7"/>
      <c r="O674" s="7"/>
      <c r="P674" s="109"/>
      <c r="Q674" s="109"/>
      <c r="R674" s="1"/>
      <c r="S674" s="1"/>
      <c r="T674" s="7"/>
      <c r="U674" s="7"/>
      <c r="V674" s="109"/>
      <c r="W674" s="109"/>
      <c r="X674" s="1"/>
      <c r="Y674" s="1"/>
      <c r="Z674" s="7"/>
      <c r="AA674" s="7"/>
      <c r="AB674" s="109"/>
      <c r="AC674" s="109"/>
      <c r="AD674" s="1"/>
      <c r="AE674" s="1"/>
      <c r="AF674" s="7"/>
      <c r="AG674" s="7"/>
      <c r="AH674" s="109"/>
      <c r="AI674" s="109"/>
      <c r="AJ674" s="1"/>
      <c r="AK674" s="1"/>
      <c r="AL674" s="7"/>
      <c r="AM674" s="7"/>
      <c r="AN674" s="109"/>
      <c r="AO674" s="109"/>
      <c r="AP674" s="1"/>
      <c r="AQ674" s="1"/>
      <c r="AR674" s="7"/>
      <c r="AS674" s="7"/>
      <c r="AT674" s="109"/>
      <c r="AU674" s="109"/>
      <c r="AV674" s="1"/>
      <c r="AW674" s="1"/>
      <c r="AX674" s="7"/>
      <c r="AY674" s="7"/>
      <c r="AZ674" s="109"/>
      <c r="BA674" s="109"/>
      <c r="BB674" s="1"/>
      <c r="BC674" s="1"/>
      <c r="BD674" s="7"/>
      <c r="BE674" s="7"/>
      <c r="BF674" s="109"/>
      <c r="BG674" s="109"/>
    </row>
    <row r="675" spans="1:59" ht="14.25" customHeight="1">
      <c r="A675" s="1"/>
      <c r="B675" s="7"/>
      <c r="C675" s="7"/>
      <c r="D675" s="109"/>
      <c r="E675" s="109"/>
      <c r="F675" s="1"/>
      <c r="G675" s="1"/>
      <c r="H675" s="7"/>
      <c r="I675" s="7"/>
      <c r="J675" s="109"/>
      <c r="K675" s="109"/>
      <c r="L675" s="1"/>
      <c r="M675" s="1"/>
      <c r="N675" s="7"/>
      <c r="O675" s="7"/>
      <c r="P675" s="109"/>
      <c r="Q675" s="109"/>
      <c r="R675" s="1"/>
      <c r="S675" s="1"/>
      <c r="T675" s="7"/>
      <c r="U675" s="7"/>
      <c r="V675" s="109"/>
      <c r="W675" s="109"/>
      <c r="X675" s="1"/>
      <c r="Y675" s="1"/>
      <c r="Z675" s="7"/>
      <c r="AA675" s="7"/>
      <c r="AB675" s="109"/>
      <c r="AC675" s="109"/>
      <c r="AD675" s="1"/>
      <c r="AE675" s="1"/>
      <c r="AF675" s="7"/>
      <c r="AG675" s="7"/>
      <c r="AH675" s="109"/>
      <c r="AI675" s="109"/>
      <c r="AJ675" s="1"/>
      <c r="AK675" s="1"/>
      <c r="AL675" s="7"/>
      <c r="AM675" s="7"/>
      <c r="AN675" s="109"/>
      <c r="AO675" s="109"/>
      <c r="AP675" s="1"/>
      <c r="AQ675" s="1"/>
      <c r="AR675" s="7"/>
      <c r="AS675" s="7"/>
      <c r="AT675" s="109"/>
      <c r="AU675" s="109"/>
      <c r="AV675" s="1"/>
      <c r="AW675" s="1"/>
      <c r="AX675" s="7"/>
      <c r="AY675" s="7"/>
      <c r="AZ675" s="109"/>
      <c r="BA675" s="109"/>
      <c r="BB675" s="1"/>
      <c r="BC675" s="1"/>
      <c r="BD675" s="7"/>
      <c r="BE675" s="7"/>
      <c r="BF675" s="109"/>
      <c r="BG675" s="109"/>
    </row>
    <row r="676" spans="1:59" ht="14.25" customHeight="1">
      <c r="A676" s="1"/>
      <c r="B676" s="7"/>
      <c r="C676" s="7"/>
      <c r="D676" s="109"/>
      <c r="E676" s="109"/>
      <c r="F676" s="1"/>
      <c r="G676" s="1"/>
      <c r="H676" s="7"/>
      <c r="I676" s="7"/>
      <c r="J676" s="109"/>
      <c r="K676" s="109"/>
      <c r="L676" s="1"/>
      <c r="M676" s="1"/>
      <c r="N676" s="7"/>
      <c r="O676" s="7"/>
      <c r="P676" s="109"/>
      <c r="Q676" s="109"/>
      <c r="R676" s="1"/>
      <c r="S676" s="1"/>
      <c r="T676" s="7"/>
      <c r="U676" s="7"/>
      <c r="V676" s="109"/>
      <c r="W676" s="109"/>
      <c r="X676" s="1"/>
      <c r="Y676" s="1"/>
      <c r="Z676" s="7"/>
      <c r="AA676" s="7"/>
      <c r="AB676" s="109"/>
      <c r="AC676" s="109"/>
      <c r="AD676" s="1"/>
      <c r="AE676" s="1"/>
      <c r="AF676" s="7"/>
      <c r="AG676" s="7"/>
      <c r="AH676" s="109"/>
      <c r="AI676" s="109"/>
      <c r="AJ676" s="1"/>
      <c r="AK676" s="1"/>
      <c r="AL676" s="7"/>
      <c r="AM676" s="7"/>
      <c r="AN676" s="109"/>
      <c r="AO676" s="109"/>
      <c r="AP676" s="1"/>
      <c r="AQ676" s="1"/>
      <c r="AR676" s="7"/>
      <c r="AS676" s="7"/>
      <c r="AT676" s="109"/>
      <c r="AU676" s="109"/>
      <c r="AV676" s="1"/>
      <c r="AW676" s="1"/>
      <c r="AX676" s="7"/>
      <c r="AY676" s="7"/>
      <c r="AZ676" s="109"/>
      <c r="BA676" s="109"/>
      <c r="BB676" s="1"/>
      <c r="BC676" s="1"/>
      <c r="BD676" s="7"/>
      <c r="BE676" s="7"/>
      <c r="BF676" s="109"/>
      <c r="BG676" s="109"/>
    </row>
    <row r="677" spans="1:59" ht="14.25" customHeight="1">
      <c r="A677" s="1"/>
      <c r="B677" s="7"/>
      <c r="C677" s="7"/>
      <c r="D677" s="109"/>
      <c r="E677" s="109"/>
      <c r="F677" s="1"/>
      <c r="G677" s="1"/>
      <c r="H677" s="7"/>
      <c r="I677" s="7"/>
      <c r="J677" s="109"/>
      <c r="K677" s="109"/>
      <c r="L677" s="1"/>
      <c r="M677" s="1"/>
      <c r="N677" s="7"/>
      <c r="O677" s="7"/>
      <c r="P677" s="109"/>
      <c r="Q677" s="109"/>
      <c r="R677" s="1"/>
      <c r="S677" s="1"/>
      <c r="T677" s="7"/>
      <c r="U677" s="7"/>
      <c r="V677" s="109"/>
      <c r="W677" s="109"/>
      <c r="X677" s="1"/>
      <c r="Y677" s="1"/>
      <c r="Z677" s="7"/>
      <c r="AA677" s="7"/>
      <c r="AB677" s="109"/>
      <c r="AC677" s="109"/>
      <c r="AD677" s="1"/>
      <c r="AE677" s="1"/>
      <c r="AF677" s="7"/>
      <c r="AG677" s="7"/>
      <c r="AH677" s="109"/>
      <c r="AI677" s="109"/>
      <c r="AJ677" s="1"/>
      <c r="AK677" s="1"/>
      <c r="AL677" s="7"/>
      <c r="AM677" s="7"/>
      <c r="AN677" s="109"/>
      <c r="AO677" s="109"/>
      <c r="AP677" s="1"/>
      <c r="AQ677" s="1"/>
      <c r="AR677" s="7"/>
      <c r="AS677" s="7"/>
      <c r="AT677" s="109"/>
      <c r="AU677" s="109"/>
      <c r="AV677" s="1"/>
      <c r="AW677" s="1"/>
      <c r="AX677" s="7"/>
      <c r="AY677" s="7"/>
      <c r="AZ677" s="109"/>
      <c r="BA677" s="109"/>
      <c r="BB677" s="1"/>
      <c r="BC677" s="1"/>
      <c r="BD677" s="7"/>
      <c r="BE677" s="7"/>
      <c r="BF677" s="109"/>
      <c r="BG677" s="109"/>
    </row>
    <row r="678" spans="1:59" ht="14.25" customHeight="1">
      <c r="A678" s="1"/>
      <c r="B678" s="7"/>
      <c r="C678" s="7"/>
      <c r="D678" s="109"/>
      <c r="E678" s="109"/>
      <c r="F678" s="1"/>
      <c r="G678" s="1"/>
      <c r="H678" s="7"/>
      <c r="I678" s="7"/>
      <c r="J678" s="109"/>
      <c r="K678" s="109"/>
      <c r="L678" s="1"/>
      <c r="M678" s="1"/>
      <c r="N678" s="7"/>
      <c r="O678" s="7"/>
      <c r="P678" s="109"/>
      <c r="Q678" s="109"/>
      <c r="R678" s="1"/>
      <c r="S678" s="1"/>
      <c r="T678" s="7"/>
      <c r="U678" s="7"/>
      <c r="V678" s="109"/>
      <c r="W678" s="109"/>
      <c r="X678" s="1"/>
      <c r="Y678" s="1"/>
      <c r="Z678" s="7"/>
      <c r="AA678" s="7"/>
      <c r="AB678" s="109"/>
      <c r="AC678" s="109"/>
      <c r="AD678" s="1"/>
      <c r="AE678" s="1"/>
      <c r="AF678" s="7"/>
      <c r="AG678" s="7"/>
      <c r="AH678" s="109"/>
      <c r="AI678" s="109"/>
      <c r="AJ678" s="1"/>
      <c r="AK678" s="1"/>
      <c r="AL678" s="7"/>
      <c r="AM678" s="7"/>
      <c r="AN678" s="109"/>
      <c r="AO678" s="109"/>
      <c r="AP678" s="1"/>
      <c r="AQ678" s="1"/>
      <c r="AR678" s="7"/>
      <c r="AS678" s="7"/>
      <c r="AT678" s="109"/>
      <c r="AU678" s="109"/>
      <c r="AV678" s="1"/>
      <c r="AW678" s="1"/>
      <c r="AX678" s="7"/>
      <c r="AY678" s="7"/>
      <c r="AZ678" s="109"/>
      <c r="BA678" s="109"/>
      <c r="BB678" s="1"/>
      <c r="BC678" s="1"/>
      <c r="BD678" s="7"/>
      <c r="BE678" s="7"/>
      <c r="BF678" s="109"/>
      <c r="BG678" s="109"/>
    </row>
    <row r="679" spans="1:59" ht="14.25" customHeight="1">
      <c r="A679" s="1"/>
      <c r="B679" s="7"/>
      <c r="C679" s="7"/>
      <c r="D679" s="109"/>
      <c r="E679" s="109"/>
      <c r="F679" s="1"/>
      <c r="G679" s="1"/>
      <c r="H679" s="7"/>
      <c r="I679" s="7"/>
      <c r="J679" s="109"/>
      <c r="K679" s="109"/>
      <c r="L679" s="1"/>
      <c r="M679" s="1"/>
      <c r="N679" s="7"/>
      <c r="O679" s="7"/>
      <c r="P679" s="109"/>
      <c r="Q679" s="109"/>
      <c r="R679" s="1"/>
      <c r="S679" s="1"/>
      <c r="T679" s="7"/>
      <c r="U679" s="7"/>
      <c r="V679" s="109"/>
      <c r="W679" s="109"/>
      <c r="X679" s="1"/>
      <c r="Y679" s="1"/>
      <c r="Z679" s="7"/>
      <c r="AA679" s="7"/>
      <c r="AB679" s="109"/>
      <c r="AC679" s="109"/>
      <c r="AD679" s="1"/>
      <c r="AE679" s="1"/>
      <c r="AF679" s="7"/>
      <c r="AG679" s="7"/>
      <c r="AH679" s="109"/>
      <c r="AI679" s="109"/>
      <c r="AJ679" s="1"/>
      <c r="AK679" s="1"/>
      <c r="AL679" s="7"/>
      <c r="AM679" s="7"/>
      <c r="AN679" s="109"/>
      <c r="AO679" s="109"/>
      <c r="AP679" s="1"/>
      <c r="AQ679" s="1"/>
      <c r="AR679" s="7"/>
      <c r="AS679" s="7"/>
      <c r="AT679" s="109"/>
      <c r="AU679" s="109"/>
      <c r="AV679" s="1"/>
      <c r="AW679" s="1"/>
      <c r="AX679" s="7"/>
      <c r="AY679" s="7"/>
      <c r="AZ679" s="109"/>
      <c r="BA679" s="109"/>
      <c r="BB679" s="1"/>
      <c r="BC679" s="1"/>
      <c r="BD679" s="7"/>
      <c r="BE679" s="7"/>
      <c r="BF679" s="109"/>
      <c r="BG679" s="109"/>
    </row>
    <row r="680" spans="1:59" ht="14.25" customHeight="1">
      <c r="A680" s="1"/>
      <c r="B680" s="7"/>
      <c r="C680" s="7"/>
      <c r="D680" s="109"/>
      <c r="E680" s="109"/>
      <c r="F680" s="1"/>
      <c r="G680" s="1"/>
      <c r="H680" s="7"/>
      <c r="I680" s="7"/>
      <c r="J680" s="109"/>
      <c r="K680" s="109"/>
      <c r="L680" s="1"/>
      <c r="M680" s="1"/>
      <c r="N680" s="7"/>
      <c r="O680" s="7"/>
      <c r="P680" s="109"/>
      <c r="Q680" s="109"/>
      <c r="R680" s="1"/>
      <c r="S680" s="1"/>
      <c r="T680" s="7"/>
      <c r="U680" s="7"/>
      <c r="V680" s="109"/>
      <c r="W680" s="109"/>
      <c r="X680" s="1"/>
      <c r="Y680" s="1"/>
      <c r="Z680" s="7"/>
      <c r="AA680" s="7"/>
      <c r="AB680" s="109"/>
      <c r="AC680" s="109"/>
      <c r="AD680" s="1"/>
      <c r="AE680" s="1"/>
      <c r="AF680" s="7"/>
      <c r="AG680" s="7"/>
      <c r="AH680" s="109"/>
      <c r="AI680" s="109"/>
      <c r="AJ680" s="1"/>
      <c r="AK680" s="1"/>
      <c r="AL680" s="7"/>
      <c r="AM680" s="7"/>
      <c r="AN680" s="109"/>
      <c r="AO680" s="109"/>
      <c r="AP680" s="1"/>
      <c r="AQ680" s="1"/>
      <c r="AR680" s="7"/>
      <c r="AS680" s="7"/>
      <c r="AT680" s="109"/>
      <c r="AU680" s="109"/>
      <c r="AV680" s="1"/>
      <c r="AW680" s="1"/>
      <c r="AX680" s="7"/>
      <c r="AY680" s="7"/>
      <c r="AZ680" s="109"/>
      <c r="BA680" s="109"/>
      <c r="BB680" s="1"/>
      <c r="BC680" s="1"/>
      <c r="BD680" s="7"/>
      <c r="BE680" s="7"/>
      <c r="BF680" s="109"/>
      <c r="BG680" s="109"/>
    </row>
    <row r="681" spans="1:59" ht="14.25" customHeight="1">
      <c r="A681" s="1"/>
      <c r="B681" s="7"/>
      <c r="C681" s="7"/>
      <c r="D681" s="109"/>
      <c r="E681" s="109"/>
      <c r="F681" s="1"/>
      <c r="G681" s="1"/>
      <c r="H681" s="7"/>
      <c r="I681" s="7"/>
      <c r="J681" s="109"/>
      <c r="K681" s="109"/>
      <c r="L681" s="1"/>
      <c r="M681" s="1"/>
      <c r="N681" s="7"/>
      <c r="O681" s="7"/>
      <c r="P681" s="109"/>
      <c r="Q681" s="109"/>
      <c r="R681" s="1"/>
      <c r="S681" s="1"/>
      <c r="T681" s="7"/>
      <c r="U681" s="7"/>
      <c r="V681" s="109"/>
      <c r="W681" s="109"/>
      <c r="X681" s="1"/>
      <c r="Y681" s="1"/>
      <c r="Z681" s="7"/>
      <c r="AA681" s="7"/>
      <c r="AB681" s="109"/>
      <c r="AC681" s="109"/>
      <c r="AD681" s="1"/>
      <c r="AE681" s="1"/>
      <c r="AF681" s="7"/>
      <c r="AG681" s="7"/>
      <c r="AH681" s="109"/>
      <c r="AI681" s="109"/>
      <c r="AJ681" s="1"/>
      <c r="AK681" s="1"/>
      <c r="AL681" s="7"/>
      <c r="AM681" s="7"/>
      <c r="AN681" s="109"/>
      <c r="AO681" s="109"/>
      <c r="AP681" s="1"/>
      <c r="AQ681" s="1"/>
      <c r="AR681" s="7"/>
      <c r="AS681" s="7"/>
      <c r="AT681" s="109"/>
      <c r="AU681" s="109"/>
      <c r="AV681" s="1"/>
      <c r="AW681" s="1"/>
      <c r="AX681" s="7"/>
      <c r="AY681" s="7"/>
      <c r="AZ681" s="109"/>
      <c r="BA681" s="109"/>
      <c r="BB681" s="1"/>
      <c r="BC681" s="1"/>
      <c r="BD681" s="7"/>
      <c r="BE681" s="7"/>
      <c r="BF681" s="109"/>
      <c r="BG681" s="109"/>
    </row>
    <row r="682" spans="1:59" ht="14.25" customHeight="1">
      <c r="A682" s="1"/>
      <c r="B682" s="7"/>
      <c r="C682" s="7"/>
      <c r="D682" s="109"/>
      <c r="E682" s="109"/>
      <c r="F682" s="1"/>
      <c r="G682" s="1"/>
      <c r="H682" s="7"/>
      <c r="I682" s="7"/>
      <c r="J682" s="109"/>
      <c r="K682" s="109"/>
      <c r="L682" s="1"/>
      <c r="M682" s="1"/>
      <c r="N682" s="7"/>
      <c r="O682" s="7"/>
      <c r="P682" s="109"/>
      <c r="Q682" s="109"/>
      <c r="R682" s="1"/>
      <c r="S682" s="1"/>
      <c r="T682" s="7"/>
      <c r="U682" s="7"/>
      <c r="V682" s="109"/>
      <c r="W682" s="109"/>
      <c r="X682" s="1"/>
      <c r="Y682" s="1"/>
      <c r="Z682" s="7"/>
      <c r="AA682" s="7"/>
      <c r="AB682" s="109"/>
      <c r="AC682" s="109"/>
      <c r="AD682" s="1"/>
      <c r="AE682" s="1"/>
      <c r="AF682" s="7"/>
      <c r="AG682" s="7"/>
      <c r="AH682" s="109"/>
      <c r="AI682" s="109"/>
      <c r="AJ682" s="1"/>
      <c r="AK682" s="1"/>
      <c r="AL682" s="7"/>
      <c r="AM682" s="7"/>
      <c r="AN682" s="109"/>
      <c r="AO682" s="109"/>
      <c r="AP682" s="1"/>
      <c r="AQ682" s="1"/>
      <c r="AR682" s="7"/>
      <c r="AS682" s="7"/>
      <c r="AT682" s="109"/>
      <c r="AU682" s="109"/>
      <c r="AV682" s="1"/>
      <c r="AW682" s="1"/>
      <c r="AX682" s="7"/>
      <c r="AY682" s="7"/>
      <c r="AZ682" s="109"/>
      <c r="BA682" s="109"/>
      <c r="BB682" s="1"/>
      <c r="BC682" s="1"/>
      <c r="BD682" s="7"/>
      <c r="BE682" s="7"/>
      <c r="BF682" s="109"/>
      <c r="BG682" s="109"/>
    </row>
    <row r="683" spans="1:59" ht="14.25" customHeight="1">
      <c r="A683" s="1"/>
      <c r="B683" s="7"/>
      <c r="C683" s="7"/>
      <c r="D683" s="109"/>
      <c r="E683" s="109"/>
      <c r="F683" s="1"/>
      <c r="G683" s="1"/>
      <c r="H683" s="7"/>
      <c r="I683" s="7"/>
      <c r="J683" s="109"/>
      <c r="K683" s="109"/>
      <c r="L683" s="1"/>
      <c r="M683" s="1"/>
      <c r="N683" s="7"/>
      <c r="O683" s="7"/>
      <c r="P683" s="109"/>
      <c r="Q683" s="109"/>
      <c r="R683" s="1"/>
      <c r="S683" s="1"/>
      <c r="T683" s="7"/>
      <c r="U683" s="7"/>
      <c r="V683" s="109"/>
      <c r="W683" s="109"/>
      <c r="X683" s="1"/>
      <c r="Y683" s="1"/>
      <c r="Z683" s="7"/>
      <c r="AA683" s="7"/>
      <c r="AB683" s="109"/>
      <c r="AC683" s="109"/>
      <c r="AD683" s="1"/>
      <c r="AE683" s="1"/>
      <c r="AF683" s="7"/>
      <c r="AG683" s="7"/>
      <c r="AH683" s="109"/>
      <c r="AI683" s="109"/>
      <c r="AJ683" s="1"/>
      <c r="AK683" s="1"/>
      <c r="AL683" s="7"/>
      <c r="AM683" s="7"/>
      <c r="AN683" s="109"/>
      <c r="AO683" s="109"/>
      <c r="AP683" s="1"/>
      <c r="AQ683" s="1"/>
      <c r="AR683" s="7"/>
      <c r="AS683" s="7"/>
      <c r="AT683" s="109"/>
      <c r="AU683" s="109"/>
      <c r="AV683" s="1"/>
      <c r="AW683" s="1"/>
      <c r="AX683" s="7"/>
      <c r="AY683" s="7"/>
      <c r="AZ683" s="109"/>
      <c r="BA683" s="109"/>
      <c r="BB683" s="1"/>
      <c r="BC683" s="1"/>
      <c r="BD683" s="7"/>
      <c r="BE683" s="7"/>
      <c r="BF683" s="109"/>
      <c r="BG683" s="109"/>
    </row>
    <row r="684" spans="1:59" ht="14.25" customHeight="1">
      <c r="A684" s="1"/>
      <c r="B684" s="7"/>
      <c r="C684" s="7"/>
      <c r="D684" s="109"/>
      <c r="E684" s="109"/>
      <c r="F684" s="1"/>
      <c r="G684" s="1"/>
      <c r="H684" s="7"/>
      <c r="I684" s="7"/>
      <c r="J684" s="109"/>
      <c r="K684" s="109"/>
      <c r="L684" s="1"/>
      <c r="M684" s="1"/>
      <c r="N684" s="7"/>
      <c r="O684" s="7"/>
      <c r="P684" s="109"/>
      <c r="Q684" s="109"/>
      <c r="R684" s="1"/>
      <c r="S684" s="1"/>
      <c r="T684" s="7"/>
      <c r="U684" s="7"/>
      <c r="V684" s="109"/>
      <c r="W684" s="109"/>
      <c r="X684" s="1"/>
      <c r="Y684" s="1"/>
      <c r="Z684" s="7"/>
      <c r="AA684" s="7"/>
      <c r="AB684" s="109"/>
      <c r="AC684" s="109"/>
      <c r="AD684" s="1"/>
      <c r="AE684" s="1"/>
      <c r="AF684" s="7"/>
      <c r="AG684" s="7"/>
      <c r="AH684" s="109"/>
      <c r="AI684" s="109"/>
      <c r="AJ684" s="1"/>
      <c r="AK684" s="1"/>
      <c r="AL684" s="7"/>
      <c r="AM684" s="7"/>
      <c r="AN684" s="109"/>
      <c r="AO684" s="109"/>
      <c r="AP684" s="1"/>
      <c r="AQ684" s="1"/>
      <c r="AR684" s="7"/>
      <c r="AS684" s="7"/>
      <c r="AT684" s="109"/>
      <c r="AU684" s="109"/>
      <c r="AV684" s="1"/>
      <c r="AW684" s="1"/>
      <c r="AX684" s="7"/>
      <c r="AY684" s="7"/>
      <c r="AZ684" s="109"/>
      <c r="BA684" s="109"/>
      <c r="BB684" s="1"/>
      <c r="BC684" s="1"/>
      <c r="BD684" s="7"/>
      <c r="BE684" s="7"/>
      <c r="BF684" s="109"/>
      <c r="BG684" s="109"/>
    </row>
    <row r="685" spans="1:59" ht="14.25" customHeight="1">
      <c r="A685" s="1"/>
      <c r="B685" s="7"/>
      <c r="C685" s="7"/>
      <c r="D685" s="109"/>
      <c r="E685" s="109"/>
      <c r="F685" s="1"/>
      <c r="G685" s="1"/>
      <c r="H685" s="7"/>
      <c r="I685" s="7"/>
      <c r="J685" s="109"/>
      <c r="K685" s="109"/>
      <c r="L685" s="1"/>
      <c r="M685" s="1"/>
      <c r="N685" s="7"/>
      <c r="O685" s="7"/>
      <c r="P685" s="109"/>
      <c r="Q685" s="109"/>
      <c r="R685" s="1"/>
      <c r="S685" s="1"/>
      <c r="T685" s="7"/>
      <c r="U685" s="7"/>
      <c r="V685" s="109"/>
      <c r="W685" s="109"/>
      <c r="X685" s="1"/>
      <c r="Y685" s="1"/>
      <c r="Z685" s="7"/>
      <c r="AA685" s="7"/>
      <c r="AB685" s="109"/>
      <c r="AC685" s="109"/>
      <c r="AD685" s="1"/>
      <c r="AE685" s="1"/>
      <c r="AF685" s="7"/>
      <c r="AG685" s="7"/>
      <c r="AH685" s="109"/>
      <c r="AI685" s="109"/>
      <c r="AJ685" s="1"/>
      <c r="AK685" s="1"/>
      <c r="AL685" s="7"/>
      <c r="AM685" s="7"/>
      <c r="AN685" s="109"/>
      <c r="AO685" s="109"/>
      <c r="AP685" s="1"/>
      <c r="AQ685" s="1"/>
      <c r="AR685" s="7"/>
      <c r="AS685" s="7"/>
      <c r="AT685" s="109"/>
      <c r="AU685" s="109"/>
      <c r="AV685" s="1"/>
      <c r="AW685" s="1"/>
      <c r="AX685" s="7"/>
      <c r="AY685" s="7"/>
      <c r="AZ685" s="109"/>
      <c r="BA685" s="109"/>
      <c r="BB685" s="1"/>
      <c r="BC685" s="1"/>
      <c r="BD685" s="7"/>
      <c r="BE685" s="7"/>
      <c r="BF685" s="109"/>
      <c r="BG685" s="109"/>
    </row>
    <row r="686" spans="1:59" ht="14.25" customHeight="1">
      <c r="A686" s="1"/>
      <c r="B686" s="7"/>
      <c r="C686" s="7"/>
      <c r="D686" s="109"/>
      <c r="E686" s="109"/>
      <c r="F686" s="1"/>
      <c r="G686" s="1"/>
      <c r="H686" s="7"/>
      <c r="I686" s="7"/>
      <c r="J686" s="109"/>
      <c r="K686" s="109"/>
      <c r="L686" s="1"/>
      <c r="M686" s="1"/>
      <c r="N686" s="7"/>
      <c r="O686" s="7"/>
      <c r="P686" s="109"/>
      <c r="Q686" s="109"/>
      <c r="R686" s="1"/>
      <c r="S686" s="1"/>
      <c r="T686" s="7"/>
      <c r="U686" s="7"/>
      <c r="V686" s="109"/>
      <c r="W686" s="109"/>
      <c r="X686" s="1"/>
      <c r="Y686" s="1"/>
      <c r="Z686" s="7"/>
      <c r="AA686" s="7"/>
      <c r="AB686" s="109"/>
      <c r="AC686" s="109"/>
      <c r="AD686" s="1"/>
      <c r="AE686" s="1"/>
      <c r="AF686" s="7"/>
      <c r="AG686" s="7"/>
      <c r="AH686" s="109"/>
      <c r="AI686" s="109"/>
      <c r="AJ686" s="1"/>
      <c r="AK686" s="1"/>
      <c r="AL686" s="7"/>
      <c r="AM686" s="7"/>
      <c r="AN686" s="109"/>
      <c r="AO686" s="109"/>
      <c r="AP686" s="1"/>
      <c r="AQ686" s="1"/>
      <c r="AR686" s="7"/>
      <c r="AS686" s="7"/>
      <c r="AT686" s="109"/>
      <c r="AU686" s="109"/>
      <c r="AV686" s="1"/>
      <c r="AW686" s="1"/>
      <c r="AX686" s="7"/>
      <c r="AY686" s="7"/>
      <c r="AZ686" s="109"/>
      <c r="BA686" s="109"/>
      <c r="BB686" s="1"/>
      <c r="BC686" s="1"/>
      <c r="BD686" s="7"/>
      <c r="BE686" s="7"/>
      <c r="BF686" s="109"/>
      <c r="BG686" s="109"/>
    </row>
    <row r="687" spans="1:59" ht="14.25" customHeight="1">
      <c r="A687" s="1"/>
      <c r="B687" s="7"/>
      <c r="C687" s="7"/>
      <c r="D687" s="109"/>
      <c r="E687" s="109"/>
      <c r="F687" s="1"/>
      <c r="G687" s="1"/>
      <c r="H687" s="7"/>
      <c r="I687" s="7"/>
      <c r="J687" s="109"/>
      <c r="K687" s="109"/>
      <c r="L687" s="1"/>
      <c r="M687" s="1"/>
      <c r="N687" s="7"/>
      <c r="O687" s="7"/>
      <c r="P687" s="109"/>
      <c r="Q687" s="109"/>
      <c r="R687" s="1"/>
      <c r="S687" s="1"/>
      <c r="T687" s="7"/>
      <c r="U687" s="7"/>
      <c r="V687" s="109"/>
      <c r="W687" s="109"/>
      <c r="X687" s="1"/>
      <c r="Y687" s="1"/>
      <c r="Z687" s="7"/>
      <c r="AA687" s="7"/>
      <c r="AB687" s="109"/>
      <c r="AC687" s="109"/>
      <c r="AD687" s="1"/>
      <c r="AE687" s="1"/>
      <c r="AF687" s="7"/>
      <c r="AG687" s="7"/>
      <c r="AH687" s="109"/>
      <c r="AI687" s="109"/>
      <c r="AJ687" s="1"/>
      <c r="AK687" s="1"/>
      <c r="AL687" s="7"/>
      <c r="AM687" s="7"/>
      <c r="AN687" s="109"/>
      <c r="AO687" s="109"/>
      <c r="AP687" s="1"/>
      <c r="AQ687" s="1"/>
      <c r="AR687" s="7"/>
      <c r="AS687" s="7"/>
      <c r="AT687" s="109"/>
      <c r="AU687" s="109"/>
      <c r="AV687" s="1"/>
      <c r="AW687" s="1"/>
      <c r="AX687" s="7"/>
      <c r="AY687" s="7"/>
      <c r="AZ687" s="109"/>
      <c r="BA687" s="109"/>
      <c r="BB687" s="1"/>
      <c r="BC687" s="1"/>
      <c r="BD687" s="7"/>
      <c r="BE687" s="7"/>
      <c r="BF687" s="109"/>
      <c r="BG687" s="109"/>
    </row>
    <row r="688" spans="1:59" ht="14.25" customHeight="1">
      <c r="A688" s="1"/>
      <c r="B688" s="7"/>
      <c r="C688" s="7"/>
      <c r="D688" s="109"/>
      <c r="E688" s="109"/>
      <c r="F688" s="1"/>
      <c r="G688" s="1"/>
      <c r="H688" s="7"/>
      <c r="I688" s="7"/>
      <c r="J688" s="109"/>
      <c r="K688" s="109"/>
      <c r="L688" s="1"/>
      <c r="M688" s="1"/>
      <c r="N688" s="7"/>
      <c r="O688" s="7"/>
      <c r="P688" s="109"/>
      <c r="Q688" s="109"/>
      <c r="R688" s="1"/>
      <c r="S688" s="1"/>
      <c r="T688" s="7"/>
      <c r="U688" s="7"/>
      <c r="V688" s="109"/>
      <c r="W688" s="109"/>
      <c r="X688" s="1"/>
      <c r="Y688" s="1"/>
      <c r="Z688" s="7"/>
      <c r="AA688" s="7"/>
      <c r="AB688" s="109"/>
      <c r="AC688" s="109"/>
      <c r="AD688" s="1"/>
      <c r="AE688" s="1"/>
      <c r="AF688" s="7"/>
      <c r="AG688" s="7"/>
      <c r="AH688" s="109"/>
      <c r="AI688" s="109"/>
      <c r="AJ688" s="1"/>
      <c r="AK688" s="1"/>
      <c r="AL688" s="7"/>
      <c r="AM688" s="7"/>
      <c r="AN688" s="109"/>
      <c r="AO688" s="109"/>
      <c r="AP688" s="1"/>
      <c r="AQ688" s="1"/>
      <c r="AR688" s="7"/>
      <c r="AS688" s="7"/>
      <c r="AT688" s="109"/>
      <c r="AU688" s="109"/>
      <c r="AV688" s="1"/>
      <c r="AW688" s="1"/>
      <c r="AX688" s="7"/>
      <c r="AY688" s="7"/>
      <c r="AZ688" s="109"/>
      <c r="BA688" s="109"/>
      <c r="BB688" s="1"/>
      <c r="BC688" s="1"/>
      <c r="BD688" s="7"/>
      <c r="BE688" s="7"/>
      <c r="BF688" s="109"/>
      <c r="BG688" s="109"/>
    </row>
    <row r="689" spans="1:59" ht="14.25" customHeight="1">
      <c r="A689" s="1"/>
      <c r="B689" s="7"/>
      <c r="C689" s="7"/>
      <c r="D689" s="109"/>
      <c r="E689" s="109"/>
      <c r="F689" s="1"/>
      <c r="G689" s="1"/>
      <c r="H689" s="7"/>
      <c r="I689" s="7"/>
      <c r="J689" s="109"/>
      <c r="K689" s="109"/>
      <c r="L689" s="1"/>
      <c r="M689" s="1"/>
      <c r="N689" s="7"/>
      <c r="O689" s="7"/>
      <c r="P689" s="109"/>
      <c r="Q689" s="109"/>
      <c r="R689" s="1"/>
      <c r="S689" s="1"/>
      <c r="T689" s="7"/>
      <c r="U689" s="7"/>
      <c r="V689" s="109"/>
      <c r="W689" s="109"/>
      <c r="X689" s="1"/>
      <c r="Y689" s="1"/>
      <c r="Z689" s="7"/>
      <c r="AA689" s="7"/>
      <c r="AB689" s="109"/>
      <c r="AC689" s="109"/>
      <c r="AD689" s="1"/>
      <c r="AE689" s="1"/>
      <c r="AF689" s="7"/>
      <c r="AG689" s="7"/>
      <c r="AH689" s="109"/>
      <c r="AI689" s="109"/>
      <c r="AJ689" s="1"/>
      <c r="AK689" s="1"/>
      <c r="AL689" s="7"/>
      <c r="AM689" s="7"/>
      <c r="AN689" s="109"/>
      <c r="AO689" s="109"/>
      <c r="AP689" s="1"/>
      <c r="AQ689" s="1"/>
      <c r="AR689" s="7"/>
      <c r="AS689" s="7"/>
      <c r="AT689" s="109"/>
      <c r="AU689" s="109"/>
      <c r="AV689" s="1"/>
      <c r="AW689" s="1"/>
      <c r="AX689" s="7"/>
      <c r="AY689" s="7"/>
      <c r="AZ689" s="109"/>
      <c r="BA689" s="109"/>
      <c r="BB689" s="1"/>
      <c r="BC689" s="1"/>
      <c r="BD689" s="7"/>
      <c r="BE689" s="7"/>
      <c r="BF689" s="109"/>
      <c r="BG689" s="109"/>
    </row>
    <row r="690" spans="1:59" ht="14.25" customHeight="1">
      <c r="A690" s="1"/>
      <c r="B690" s="7"/>
      <c r="C690" s="7"/>
      <c r="D690" s="109"/>
      <c r="E690" s="109"/>
      <c r="F690" s="1"/>
      <c r="G690" s="1"/>
      <c r="H690" s="7"/>
      <c r="I690" s="7"/>
      <c r="J690" s="109"/>
      <c r="K690" s="109"/>
      <c r="L690" s="1"/>
      <c r="M690" s="1"/>
      <c r="N690" s="7"/>
      <c r="O690" s="7"/>
      <c r="P690" s="109"/>
      <c r="Q690" s="109"/>
      <c r="R690" s="1"/>
      <c r="S690" s="1"/>
      <c r="T690" s="7"/>
      <c r="U690" s="7"/>
      <c r="V690" s="109"/>
      <c r="W690" s="109"/>
      <c r="X690" s="1"/>
      <c r="Y690" s="1"/>
      <c r="Z690" s="7"/>
      <c r="AA690" s="7"/>
      <c r="AB690" s="109"/>
      <c r="AC690" s="109"/>
      <c r="AD690" s="1"/>
      <c r="AE690" s="1"/>
      <c r="AF690" s="7"/>
      <c r="AG690" s="7"/>
      <c r="AH690" s="109"/>
      <c r="AI690" s="109"/>
      <c r="AJ690" s="1"/>
      <c r="AK690" s="1"/>
      <c r="AL690" s="7"/>
      <c r="AM690" s="7"/>
      <c r="AN690" s="109"/>
      <c r="AO690" s="109"/>
      <c r="AP690" s="1"/>
      <c r="AQ690" s="1"/>
      <c r="AR690" s="7"/>
      <c r="AS690" s="7"/>
      <c r="AT690" s="109"/>
      <c r="AU690" s="109"/>
      <c r="AV690" s="1"/>
      <c r="AW690" s="1"/>
      <c r="AX690" s="7"/>
      <c r="AY690" s="7"/>
      <c r="AZ690" s="109"/>
      <c r="BA690" s="109"/>
      <c r="BB690" s="1"/>
      <c r="BC690" s="1"/>
      <c r="BD690" s="7"/>
      <c r="BE690" s="7"/>
      <c r="BF690" s="109"/>
      <c r="BG690" s="109"/>
    </row>
    <row r="691" spans="1:59" ht="14.25" customHeight="1">
      <c r="A691" s="1"/>
      <c r="B691" s="7"/>
      <c r="C691" s="7"/>
      <c r="D691" s="109"/>
      <c r="E691" s="109"/>
      <c r="F691" s="1"/>
      <c r="G691" s="1"/>
      <c r="H691" s="7"/>
      <c r="I691" s="7"/>
      <c r="J691" s="109"/>
      <c r="K691" s="109"/>
      <c r="L691" s="1"/>
      <c r="M691" s="1"/>
      <c r="N691" s="7"/>
      <c r="O691" s="7"/>
      <c r="P691" s="109"/>
      <c r="Q691" s="109"/>
      <c r="R691" s="1"/>
      <c r="S691" s="1"/>
      <c r="T691" s="7"/>
      <c r="U691" s="7"/>
      <c r="V691" s="109"/>
      <c r="W691" s="109"/>
      <c r="X691" s="1"/>
      <c r="Y691" s="1"/>
      <c r="Z691" s="7"/>
      <c r="AA691" s="7"/>
      <c r="AB691" s="109"/>
      <c r="AC691" s="109"/>
      <c r="AD691" s="1"/>
      <c r="AE691" s="1"/>
      <c r="AF691" s="7"/>
      <c r="AG691" s="7"/>
      <c r="AH691" s="109"/>
      <c r="AI691" s="109"/>
      <c r="AJ691" s="1"/>
      <c r="AK691" s="1"/>
      <c r="AL691" s="7"/>
      <c r="AM691" s="7"/>
      <c r="AN691" s="109"/>
      <c r="AO691" s="109"/>
      <c r="AP691" s="1"/>
      <c r="AQ691" s="1"/>
      <c r="AR691" s="7"/>
      <c r="AS691" s="7"/>
      <c r="AT691" s="109"/>
      <c r="AU691" s="109"/>
      <c r="AV691" s="1"/>
      <c r="AW691" s="1"/>
      <c r="AX691" s="7"/>
      <c r="AY691" s="7"/>
      <c r="AZ691" s="109"/>
      <c r="BA691" s="109"/>
      <c r="BB691" s="1"/>
      <c r="BC691" s="1"/>
      <c r="BD691" s="7"/>
      <c r="BE691" s="7"/>
      <c r="BF691" s="109"/>
      <c r="BG691" s="109"/>
    </row>
    <row r="692" spans="1:59" ht="14.25" customHeight="1">
      <c r="A692" s="1"/>
      <c r="B692" s="7"/>
      <c r="C692" s="7"/>
      <c r="D692" s="109"/>
      <c r="E692" s="109"/>
      <c r="F692" s="1"/>
      <c r="G692" s="1"/>
      <c r="H692" s="7"/>
      <c r="I692" s="7"/>
      <c r="J692" s="109"/>
      <c r="K692" s="109"/>
      <c r="L692" s="1"/>
      <c r="M692" s="1"/>
      <c r="N692" s="7"/>
      <c r="O692" s="7"/>
      <c r="P692" s="109"/>
      <c r="Q692" s="109"/>
      <c r="R692" s="1"/>
      <c r="S692" s="1"/>
      <c r="T692" s="7"/>
      <c r="U692" s="7"/>
      <c r="V692" s="109"/>
      <c r="W692" s="109"/>
      <c r="X692" s="1"/>
      <c r="Y692" s="1"/>
      <c r="Z692" s="7"/>
      <c r="AA692" s="7"/>
      <c r="AB692" s="109"/>
      <c r="AC692" s="109"/>
      <c r="AD692" s="1"/>
      <c r="AE692" s="1"/>
      <c r="AF692" s="7"/>
      <c r="AG692" s="7"/>
      <c r="AH692" s="109"/>
      <c r="AI692" s="109"/>
      <c r="AJ692" s="1"/>
      <c r="AK692" s="1"/>
      <c r="AL692" s="7"/>
      <c r="AM692" s="7"/>
      <c r="AN692" s="109"/>
      <c r="AO692" s="109"/>
      <c r="AP692" s="1"/>
      <c r="AQ692" s="1"/>
      <c r="AR692" s="7"/>
      <c r="AS692" s="7"/>
      <c r="AT692" s="109"/>
      <c r="AU692" s="109"/>
      <c r="AV692" s="1"/>
      <c r="AW692" s="1"/>
      <c r="AX692" s="7"/>
      <c r="AY692" s="7"/>
      <c r="AZ692" s="109"/>
      <c r="BA692" s="109"/>
      <c r="BB692" s="1"/>
      <c r="BC692" s="1"/>
      <c r="BD692" s="7"/>
      <c r="BE692" s="7"/>
      <c r="BF692" s="109"/>
      <c r="BG692" s="109"/>
    </row>
    <row r="693" spans="1:59" ht="14.25" customHeight="1">
      <c r="A693" s="1"/>
      <c r="B693" s="7"/>
      <c r="C693" s="7"/>
      <c r="D693" s="109"/>
      <c r="E693" s="109"/>
      <c r="F693" s="1"/>
      <c r="G693" s="1"/>
      <c r="H693" s="7"/>
      <c r="I693" s="7"/>
      <c r="J693" s="109"/>
      <c r="K693" s="109"/>
      <c r="L693" s="1"/>
      <c r="M693" s="1"/>
      <c r="N693" s="7"/>
      <c r="O693" s="7"/>
      <c r="P693" s="109"/>
      <c r="Q693" s="109"/>
      <c r="R693" s="1"/>
      <c r="S693" s="1"/>
      <c r="T693" s="7"/>
      <c r="U693" s="7"/>
      <c r="V693" s="109"/>
      <c r="W693" s="109"/>
      <c r="X693" s="1"/>
      <c r="Y693" s="1"/>
      <c r="Z693" s="7"/>
      <c r="AA693" s="7"/>
      <c r="AB693" s="109"/>
      <c r="AC693" s="109"/>
      <c r="AD693" s="1"/>
      <c r="AE693" s="1"/>
      <c r="AF693" s="7"/>
      <c r="AG693" s="7"/>
      <c r="AH693" s="109"/>
      <c r="AI693" s="109"/>
      <c r="AJ693" s="1"/>
      <c r="AK693" s="1"/>
      <c r="AL693" s="7"/>
      <c r="AM693" s="7"/>
      <c r="AN693" s="109"/>
      <c r="AO693" s="109"/>
      <c r="AP693" s="1"/>
      <c r="AQ693" s="1"/>
      <c r="AR693" s="7"/>
      <c r="AS693" s="7"/>
      <c r="AT693" s="109"/>
      <c r="AU693" s="109"/>
      <c r="AV693" s="1"/>
      <c r="AW693" s="1"/>
      <c r="AX693" s="7"/>
      <c r="AY693" s="7"/>
      <c r="AZ693" s="109"/>
      <c r="BA693" s="109"/>
      <c r="BB693" s="1"/>
      <c r="BC693" s="1"/>
      <c r="BD693" s="7"/>
      <c r="BE693" s="7"/>
      <c r="BF693" s="109"/>
      <c r="BG693" s="109"/>
    </row>
    <row r="694" spans="1:59" ht="14.25" customHeight="1">
      <c r="A694" s="1"/>
      <c r="B694" s="7"/>
      <c r="C694" s="7"/>
      <c r="D694" s="109"/>
      <c r="E694" s="109"/>
      <c r="F694" s="1"/>
      <c r="G694" s="1"/>
      <c r="H694" s="7"/>
      <c r="I694" s="7"/>
      <c r="J694" s="109"/>
      <c r="K694" s="109"/>
      <c r="L694" s="1"/>
      <c r="M694" s="1"/>
      <c r="N694" s="7"/>
      <c r="O694" s="7"/>
      <c r="P694" s="109"/>
      <c r="Q694" s="109"/>
      <c r="R694" s="1"/>
      <c r="S694" s="1"/>
      <c r="T694" s="7"/>
      <c r="U694" s="7"/>
      <c r="V694" s="109"/>
      <c r="W694" s="109"/>
      <c r="X694" s="1"/>
      <c r="Y694" s="1"/>
      <c r="Z694" s="7"/>
      <c r="AA694" s="7"/>
      <c r="AB694" s="109"/>
      <c r="AC694" s="109"/>
      <c r="AD694" s="1"/>
      <c r="AE694" s="1"/>
      <c r="AF694" s="7"/>
      <c r="AG694" s="7"/>
      <c r="AH694" s="109"/>
      <c r="AI694" s="109"/>
      <c r="AJ694" s="1"/>
      <c r="AK694" s="1"/>
      <c r="AL694" s="7"/>
      <c r="AM694" s="7"/>
      <c r="AN694" s="109"/>
      <c r="AO694" s="109"/>
      <c r="AP694" s="1"/>
      <c r="AQ694" s="1"/>
      <c r="AR694" s="7"/>
      <c r="AS694" s="7"/>
      <c r="AT694" s="109"/>
      <c r="AU694" s="109"/>
      <c r="AV694" s="1"/>
      <c r="AW694" s="1"/>
      <c r="AX694" s="7"/>
      <c r="AY694" s="7"/>
      <c r="AZ694" s="109"/>
      <c r="BA694" s="109"/>
      <c r="BB694" s="1"/>
      <c r="BC694" s="1"/>
      <c r="BD694" s="7"/>
      <c r="BE694" s="7"/>
      <c r="BF694" s="109"/>
      <c r="BG694" s="109"/>
    </row>
    <row r="695" spans="1:59" ht="14.25" customHeight="1">
      <c r="A695" s="1"/>
      <c r="B695" s="7"/>
      <c r="C695" s="7"/>
      <c r="D695" s="109"/>
      <c r="E695" s="109"/>
      <c r="F695" s="1"/>
      <c r="G695" s="1"/>
      <c r="H695" s="7"/>
      <c r="I695" s="7"/>
      <c r="J695" s="109"/>
      <c r="K695" s="109"/>
      <c r="L695" s="1"/>
      <c r="M695" s="1"/>
      <c r="N695" s="7"/>
      <c r="O695" s="7"/>
      <c r="P695" s="109"/>
      <c r="Q695" s="109"/>
      <c r="R695" s="1"/>
      <c r="S695" s="1"/>
      <c r="T695" s="7"/>
      <c r="U695" s="7"/>
      <c r="V695" s="109"/>
      <c r="W695" s="109"/>
      <c r="X695" s="1"/>
      <c r="Y695" s="1"/>
      <c r="Z695" s="7"/>
      <c r="AA695" s="7"/>
      <c r="AB695" s="109"/>
      <c r="AC695" s="109"/>
      <c r="AD695" s="1"/>
      <c r="AE695" s="1"/>
      <c r="AF695" s="7"/>
      <c r="AG695" s="7"/>
      <c r="AH695" s="109"/>
      <c r="AI695" s="109"/>
      <c r="AJ695" s="1"/>
      <c r="AK695" s="1"/>
      <c r="AL695" s="7"/>
      <c r="AM695" s="7"/>
      <c r="AN695" s="109"/>
      <c r="AO695" s="109"/>
      <c r="AP695" s="1"/>
      <c r="AQ695" s="1"/>
      <c r="AR695" s="7"/>
      <c r="AS695" s="7"/>
      <c r="AT695" s="109"/>
      <c r="AU695" s="109"/>
      <c r="AV695" s="1"/>
      <c r="AW695" s="1"/>
      <c r="AX695" s="7"/>
      <c r="AY695" s="7"/>
      <c r="AZ695" s="109"/>
      <c r="BA695" s="109"/>
      <c r="BB695" s="1"/>
      <c r="BC695" s="1"/>
      <c r="BD695" s="7"/>
      <c r="BE695" s="7"/>
      <c r="BF695" s="109"/>
      <c r="BG695" s="109"/>
    </row>
    <row r="696" spans="1:59" ht="14.25" customHeight="1">
      <c r="A696" s="1"/>
      <c r="B696" s="7"/>
      <c r="C696" s="7"/>
      <c r="D696" s="109"/>
      <c r="E696" s="109"/>
      <c r="F696" s="1"/>
      <c r="G696" s="1"/>
      <c r="H696" s="7"/>
      <c r="I696" s="7"/>
      <c r="J696" s="109"/>
      <c r="K696" s="109"/>
      <c r="L696" s="1"/>
      <c r="M696" s="1"/>
      <c r="N696" s="7"/>
      <c r="O696" s="7"/>
      <c r="P696" s="109"/>
      <c r="Q696" s="109"/>
      <c r="R696" s="1"/>
      <c r="S696" s="1"/>
      <c r="T696" s="7"/>
      <c r="U696" s="7"/>
      <c r="V696" s="109"/>
      <c r="W696" s="109"/>
      <c r="X696" s="1"/>
      <c r="Y696" s="1"/>
      <c r="Z696" s="7"/>
      <c r="AA696" s="7"/>
      <c r="AB696" s="109"/>
      <c r="AC696" s="109"/>
      <c r="AD696" s="1"/>
      <c r="AE696" s="1"/>
      <c r="AF696" s="7"/>
      <c r="AG696" s="7"/>
      <c r="AH696" s="109"/>
      <c r="AI696" s="109"/>
      <c r="AJ696" s="1"/>
      <c r="AK696" s="1"/>
      <c r="AL696" s="7"/>
      <c r="AM696" s="7"/>
      <c r="AN696" s="109"/>
      <c r="AO696" s="109"/>
      <c r="AP696" s="1"/>
      <c r="AQ696" s="1"/>
      <c r="AR696" s="7"/>
      <c r="AS696" s="7"/>
      <c r="AT696" s="109"/>
      <c r="AU696" s="109"/>
      <c r="AV696" s="1"/>
      <c r="AW696" s="1"/>
      <c r="AX696" s="7"/>
      <c r="AY696" s="7"/>
      <c r="AZ696" s="109"/>
      <c r="BA696" s="109"/>
      <c r="BB696" s="1"/>
      <c r="BC696" s="1"/>
      <c r="BD696" s="7"/>
      <c r="BE696" s="7"/>
      <c r="BF696" s="109"/>
      <c r="BG696" s="109"/>
    </row>
    <row r="697" spans="1:59" ht="14.25" customHeight="1">
      <c r="A697" s="1"/>
      <c r="B697" s="7"/>
      <c r="C697" s="7"/>
      <c r="D697" s="109"/>
      <c r="E697" s="109"/>
      <c r="F697" s="1"/>
      <c r="G697" s="1"/>
      <c r="H697" s="7"/>
      <c r="I697" s="7"/>
      <c r="J697" s="109"/>
      <c r="K697" s="109"/>
      <c r="L697" s="1"/>
      <c r="M697" s="1"/>
      <c r="N697" s="7"/>
      <c r="O697" s="7"/>
      <c r="P697" s="109"/>
      <c r="Q697" s="109"/>
      <c r="R697" s="1"/>
      <c r="S697" s="1"/>
      <c r="T697" s="7"/>
      <c r="U697" s="7"/>
      <c r="V697" s="109"/>
      <c r="W697" s="109"/>
      <c r="X697" s="1"/>
      <c r="Y697" s="1"/>
      <c r="Z697" s="7"/>
      <c r="AA697" s="7"/>
      <c r="AB697" s="109"/>
      <c r="AC697" s="109"/>
      <c r="AD697" s="1"/>
      <c r="AE697" s="1"/>
      <c r="AF697" s="7"/>
      <c r="AG697" s="7"/>
      <c r="AH697" s="109"/>
      <c r="AI697" s="109"/>
      <c r="AJ697" s="1"/>
      <c r="AK697" s="1"/>
      <c r="AL697" s="7"/>
      <c r="AM697" s="7"/>
      <c r="AN697" s="109"/>
      <c r="AO697" s="109"/>
      <c r="AP697" s="1"/>
      <c r="AQ697" s="1"/>
      <c r="AR697" s="7"/>
      <c r="AS697" s="7"/>
      <c r="AT697" s="109"/>
      <c r="AU697" s="109"/>
      <c r="AV697" s="1"/>
      <c r="AW697" s="1"/>
      <c r="AX697" s="7"/>
      <c r="AY697" s="7"/>
      <c r="AZ697" s="109"/>
      <c r="BA697" s="109"/>
      <c r="BB697" s="1"/>
      <c r="BC697" s="1"/>
      <c r="BD697" s="7"/>
      <c r="BE697" s="7"/>
      <c r="BF697" s="109"/>
      <c r="BG697" s="109"/>
    </row>
    <row r="698" spans="1:59" ht="14.25" customHeight="1">
      <c r="A698" s="1"/>
      <c r="B698" s="7"/>
      <c r="C698" s="7"/>
      <c r="D698" s="109"/>
      <c r="E698" s="109"/>
      <c r="F698" s="1"/>
      <c r="G698" s="1"/>
      <c r="H698" s="7"/>
      <c r="I698" s="7"/>
      <c r="J698" s="109"/>
      <c r="K698" s="109"/>
      <c r="L698" s="1"/>
      <c r="M698" s="1"/>
      <c r="N698" s="7"/>
      <c r="O698" s="7"/>
      <c r="P698" s="109"/>
      <c r="Q698" s="109"/>
      <c r="R698" s="1"/>
      <c r="S698" s="1"/>
      <c r="T698" s="7"/>
      <c r="U698" s="7"/>
      <c r="V698" s="109"/>
      <c r="W698" s="109"/>
      <c r="X698" s="1"/>
      <c r="Y698" s="1"/>
      <c r="Z698" s="7"/>
      <c r="AA698" s="7"/>
      <c r="AB698" s="109"/>
      <c r="AC698" s="109"/>
      <c r="AD698" s="1"/>
      <c r="AE698" s="1"/>
      <c r="AF698" s="7"/>
      <c r="AG698" s="7"/>
      <c r="AH698" s="109"/>
      <c r="AI698" s="109"/>
      <c r="AJ698" s="1"/>
      <c r="AK698" s="1"/>
      <c r="AL698" s="7"/>
      <c r="AM698" s="7"/>
      <c r="AN698" s="109"/>
      <c r="AO698" s="109"/>
      <c r="AP698" s="1"/>
      <c r="AQ698" s="1"/>
      <c r="AR698" s="7"/>
      <c r="AS698" s="7"/>
      <c r="AT698" s="109"/>
      <c r="AU698" s="109"/>
      <c r="AV698" s="1"/>
      <c r="AW698" s="1"/>
      <c r="AX698" s="7"/>
      <c r="AY698" s="7"/>
      <c r="AZ698" s="109"/>
      <c r="BA698" s="109"/>
      <c r="BB698" s="1"/>
      <c r="BC698" s="1"/>
      <c r="BD698" s="7"/>
      <c r="BE698" s="7"/>
      <c r="BF698" s="109"/>
      <c r="BG698" s="109"/>
    </row>
    <row r="699" spans="1:59" ht="14.25" customHeight="1">
      <c r="A699" s="1"/>
      <c r="B699" s="7"/>
      <c r="C699" s="7"/>
      <c r="D699" s="109"/>
      <c r="E699" s="109"/>
      <c r="F699" s="1"/>
      <c r="G699" s="1"/>
      <c r="H699" s="7"/>
      <c r="I699" s="7"/>
      <c r="J699" s="109"/>
      <c r="K699" s="109"/>
      <c r="L699" s="1"/>
      <c r="M699" s="1"/>
      <c r="N699" s="7"/>
      <c r="O699" s="7"/>
      <c r="P699" s="109"/>
      <c r="Q699" s="109"/>
      <c r="R699" s="1"/>
      <c r="S699" s="1"/>
      <c r="T699" s="7"/>
      <c r="U699" s="7"/>
      <c r="V699" s="109"/>
      <c r="W699" s="109"/>
      <c r="X699" s="1"/>
      <c r="Y699" s="1"/>
      <c r="Z699" s="7"/>
      <c r="AA699" s="7"/>
      <c r="AB699" s="109"/>
      <c r="AC699" s="109"/>
      <c r="AD699" s="1"/>
      <c r="AE699" s="1"/>
      <c r="AF699" s="7"/>
      <c r="AG699" s="7"/>
      <c r="AH699" s="109"/>
      <c r="AI699" s="109"/>
      <c r="AJ699" s="1"/>
      <c r="AK699" s="1"/>
      <c r="AL699" s="7"/>
      <c r="AM699" s="7"/>
      <c r="AN699" s="109"/>
      <c r="AO699" s="109"/>
      <c r="AP699" s="1"/>
      <c r="AQ699" s="1"/>
      <c r="AR699" s="7"/>
      <c r="AS699" s="7"/>
      <c r="AT699" s="109"/>
      <c r="AU699" s="109"/>
      <c r="AV699" s="1"/>
      <c r="AW699" s="1"/>
      <c r="AX699" s="7"/>
      <c r="AY699" s="7"/>
      <c r="AZ699" s="109"/>
      <c r="BA699" s="109"/>
      <c r="BB699" s="1"/>
      <c r="BC699" s="1"/>
      <c r="BD699" s="7"/>
      <c r="BE699" s="7"/>
      <c r="BF699" s="109"/>
      <c r="BG699" s="109"/>
    </row>
    <row r="700" spans="1:59" ht="14.25" customHeight="1">
      <c r="A700" s="1"/>
      <c r="B700" s="7"/>
      <c r="C700" s="7"/>
      <c r="D700" s="109"/>
      <c r="E700" s="109"/>
      <c r="F700" s="1"/>
      <c r="G700" s="1"/>
      <c r="H700" s="7"/>
      <c r="I700" s="7"/>
      <c r="J700" s="109"/>
      <c r="K700" s="109"/>
      <c r="L700" s="1"/>
      <c r="M700" s="1"/>
      <c r="N700" s="7"/>
      <c r="O700" s="7"/>
      <c r="P700" s="109"/>
      <c r="Q700" s="109"/>
      <c r="R700" s="1"/>
      <c r="S700" s="1"/>
      <c r="T700" s="7"/>
      <c r="U700" s="7"/>
      <c r="V700" s="109"/>
      <c r="W700" s="109"/>
      <c r="X700" s="1"/>
      <c r="Y700" s="1"/>
      <c r="Z700" s="7"/>
      <c r="AA700" s="7"/>
      <c r="AB700" s="109"/>
      <c r="AC700" s="109"/>
      <c r="AD700" s="1"/>
      <c r="AE700" s="1"/>
      <c r="AF700" s="7"/>
      <c r="AG700" s="7"/>
      <c r="AH700" s="109"/>
      <c r="AI700" s="109"/>
      <c r="AJ700" s="1"/>
      <c r="AK700" s="1"/>
      <c r="AL700" s="7"/>
      <c r="AM700" s="7"/>
      <c r="AN700" s="109"/>
      <c r="AO700" s="109"/>
      <c r="AP700" s="1"/>
      <c r="AQ700" s="1"/>
      <c r="AR700" s="7"/>
      <c r="AS700" s="7"/>
      <c r="AT700" s="109"/>
      <c r="AU700" s="109"/>
      <c r="AV700" s="1"/>
      <c r="AW700" s="1"/>
      <c r="AX700" s="7"/>
      <c r="AY700" s="7"/>
      <c r="AZ700" s="109"/>
      <c r="BA700" s="109"/>
      <c r="BB700" s="1"/>
      <c r="BC700" s="1"/>
      <c r="BD700" s="7"/>
      <c r="BE700" s="7"/>
      <c r="BF700" s="109"/>
      <c r="BG700" s="109"/>
    </row>
    <row r="701" spans="1:59" ht="14.25" customHeight="1">
      <c r="A701" s="1"/>
      <c r="B701" s="7"/>
      <c r="C701" s="7"/>
      <c r="D701" s="109"/>
      <c r="E701" s="109"/>
      <c r="F701" s="1"/>
      <c r="G701" s="1"/>
      <c r="H701" s="7"/>
      <c r="I701" s="7"/>
      <c r="J701" s="109"/>
      <c r="K701" s="109"/>
      <c r="L701" s="1"/>
      <c r="M701" s="1"/>
      <c r="N701" s="7"/>
      <c r="O701" s="7"/>
      <c r="P701" s="109"/>
      <c r="Q701" s="109"/>
      <c r="R701" s="1"/>
      <c r="S701" s="1"/>
      <c r="T701" s="7"/>
      <c r="U701" s="7"/>
      <c r="V701" s="109"/>
      <c r="W701" s="109"/>
      <c r="X701" s="1"/>
      <c r="Y701" s="1"/>
      <c r="Z701" s="7"/>
      <c r="AA701" s="7"/>
      <c r="AB701" s="109"/>
      <c r="AC701" s="109"/>
      <c r="AD701" s="1"/>
      <c r="AE701" s="1"/>
      <c r="AF701" s="7"/>
      <c r="AG701" s="7"/>
      <c r="AH701" s="109"/>
      <c r="AI701" s="109"/>
      <c r="AJ701" s="1"/>
      <c r="AK701" s="1"/>
      <c r="AL701" s="7"/>
      <c r="AM701" s="7"/>
      <c r="AN701" s="109"/>
      <c r="AO701" s="109"/>
      <c r="AP701" s="1"/>
      <c r="AQ701" s="1"/>
      <c r="AR701" s="7"/>
      <c r="AS701" s="7"/>
      <c r="AT701" s="109"/>
      <c r="AU701" s="109"/>
      <c r="AV701" s="1"/>
      <c r="AW701" s="1"/>
      <c r="AX701" s="7"/>
      <c r="AY701" s="7"/>
      <c r="AZ701" s="109"/>
      <c r="BA701" s="109"/>
      <c r="BB701" s="1"/>
      <c r="BC701" s="1"/>
      <c r="BD701" s="7"/>
      <c r="BE701" s="7"/>
      <c r="BF701" s="109"/>
      <c r="BG701" s="109"/>
    </row>
    <row r="702" spans="1:59" ht="14.25" customHeight="1">
      <c r="A702" s="1"/>
      <c r="B702" s="7"/>
      <c r="C702" s="7"/>
      <c r="D702" s="109"/>
      <c r="E702" s="109"/>
      <c r="F702" s="1"/>
      <c r="G702" s="1"/>
      <c r="H702" s="7"/>
      <c r="I702" s="7"/>
      <c r="J702" s="109"/>
      <c r="K702" s="109"/>
      <c r="L702" s="1"/>
      <c r="M702" s="1"/>
      <c r="N702" s="7"/>
      <c r="O702" s="7"/>
      <c r="P702" s="109"/>
      <c r="Q702" s="109"/>
      <c r="R702" s="1"/>
      <c r="S702" s="1"/>
      <c r="T702" s="7"/>
      <c r="U702" s="7"/>
      <c r="V702" s="109"/>
      <c r="W702" s="109"/>
      <c r="X702" s="1"/>
      <c r="Y702" s="1"/>
      <c r="Z702" s="7"/>
      <c r="AA702" s="7"/>
      <c r="AB702" s="109"/>
      <c r="AC702" s="109"/>
      <c r="AD702" s="1"/>
      <c r="AE702" s="1"/>
      <c r="AF702" s="7"/>
      <c r="AG702" s="7"/>
      <c r="AH702" s="109"/>
      <c r="AI702" s="109"/>
      <c r="AJ702" s="1"/>
      <c r="AK702" s="1"/>
      <c r="AL702" s="7"/>
      <c r="AM702" s="7"/>
      <c r="AN702" s="109"/>
      <c r="AO702" s="109"/>
      <c r="AP702" s="1"/>
      <c r="AQ702" s="1"/>
      <c r="AR702" s="7"/>
      <c r="AS702" s="7"/>
      <c r="AT702" s="109"/>
      <c r="AU702" s="109"/>
      <c r="AV702" s="1"/>
      <c r="AW702" s="1"/>
      <c r="AX702" s="7"/>
      <c r="AY702" s="7"/>
      <c r="AZ702" s="109"/>
      <c r="BA702" s="109"/>
      <c r="BB702" s="1"/>
      <c r="BC702" s="1"/>
      <c r="BD702" s="7"/>
      <c r="BE702" s="7"/>
      <c r="BF702" s="109"/>
      <c r="BG702" s="109"/>
    </row>
    <row r="703" spans="1:59" ht="14.25" customHeight="1">
      <c r="A703" s="1"/>
      <c r="B703" s="7"/>
      <c r="C703" s="7"/>
      <c r="D703" s="109"/>
      <c r="E703" s="109"/>
      <c r="F703" s="1"/>
      <c r="G703" s="1"/>
      <c r="H703" s="7"/>
      <c r="I703" s="7"/>
      <c r="J703" s="109"/>
      <c r="K703" s="109"/>
      <c r="L703" s="1"/>
      <c r="M703" s="1"/>
      <c r="N703" s="7"/>
      <c r="O703" s="7"/>
      <c r="P703" s="109"/>
      <c r="Q703" s="109"/>
      <c r="R703" s="1"/>
      <c r="S703" s="1"/>
      <c r="T703" s="7"/>
      <c r="U703" s="7"/>
      <c r="V703" s="109"/>
      <c r="W703" s="109"/>
      <c r="X703" s="1"/>
      <c r="Y703" s="1"/>
      <c r="Z703" s="7"/>
      <c r="AA703" s="7"/>
      <c r="AB703" s="109"/>
      <c r="AC703" s="109"/>
      <c r="AD703" s="1"/>
      <c r="AE703" s="1"/>
      <c r="AF703" s="7"/>
      <c r="AG703" s="7"/>
      <c r="AH703" s="109"/>
      <c r="AI703" s="109"/>
      <c r="AJ703" s="1"/>
      <c r="AK703" s="1"/>
      <c r="AL703" s="7"/>
      <c r="AM703" s="7"/>
      <c r="AN703" s="109"/>
      <c r="AO703" s="109"/>
      <c r="AP703" s="1"/>
      <c r="AQ703" s="1"/>
      <c r="AR703" s="7"/>
      <c r="AS703" s="7"/>
      <c r="AT703" s="109"/>
      <c r="AU703" s="109"/>
      <c r="AV703" s="1"/>
      <c r="AW703" s="1"/>
      <c r="AX703" s="7"/>
      <c r="AY703" s="7"/>
      <c r="AZ703" s="109"/>
      <c r="BA703" s="109"/>
      <c r="BB703" s="1"/>
      <c r="BC703" s="1"/>
      <c r="BD703" s="7"/>
      <c r="BE703" s="7"/>
      <c r="BF703" s="109"/>
      <c r="BG703" s="109"/>
    </row>
    <row r="704" spans="1:59" ht="14.25" customHeight="1">
      <c r="A704" s="1"/>
      <c r="B704" s="7"/>
      <c r="C704" s="7"/>
      <c r="D704" s="109"/>
      <c r="E704" s="109"/>
      <c r="F704" s="1"/>
      <c r="G704" s="1"/>
      <c r="H704" s="7"/>
      <c r="I704" s="7"/>
      <c r="J704" s="109"/>
      <c r="K704" s="109"/>
      <c r="L704" s="1"/>
      <c r="M704" s="1"/>
      <c r="N704" s="7"/>
      <c r="O704" s="7"/>
      <c r="P704" s="109"/>
      <c r="Q704" s="109"/>
      <c r="R704" s="1"/>
      <c r="S704" s="1"/>
      <c r="T704" s="7"/>
      <c r="U704" s="7"/>
      <c r="V704" s="109"/>
      <c r="W704" s="109"/>
      <c r="X704" s="1"/>
      <c r="Y704" s="1"/>
      <c r="Z704" s="7"/>
      <c r="AA704" s="7"/>
      <c r="AB704" s="109"/>
      <c r="AC704" s="109"/>
      <c r="AD704" s="1"/>
      <c r="AE704" s="1"/>
      <c r="AF704" s="7"/>
      <c r="AG704" s="7"/>
      <c r="AH704" s="109"/>
      <c r="AI704" s="109"/>
      <c r="AJ704" s="1"/>
      <c r="AK704" s="1"/>
      <c r="AL704" s="7"/>
      <c r="AM704" s="7"/>
      <c r="AN704" s="109"/>
      <c r="AO704" s="109"/>
      <c r="AP704" s="1"/>
      <c r="AQ704" s="1"/>
      <c r="AR704" s="7"/>
      <c r="AS704" s="7"/>
      <c r="AT704" s="109"/>
      <c r="AU704" s="109"/>
      <c r="AV704" s="1"/>
      <c r="AW704" s="1"/>
      <c r="AX704" s="7"/>
      <c r="AY704" s="7"/>
      <c r="AZ704" s="109"/>
      <c r="BA704" s="109"/>
      <c r="BB704" s="1"/>
      <c r="BC704" s="1"/>
      <c r="BD704" s="7"/>
      <c r="BE704" s="7"/>
      <c r="BF704" s="109"/>
      <c r="BG704" s="109"/>
    </row>
    <row r="705" spans="1:59" ht="14.25" customHeight="1">
      <c r="A705" s="1"/>
      <c r="B705" s="7"/>
      <c r="C705" s="7"/>
      <c r="D705" s="109"/>
      <c r="E705" s="109"/>
      <c r="F705" s="1"/>
      <c r="G705" s="1"/>
      <c r="H705" s="7"/>
      <c r="I705" s="7"/>
      <c r="J705" s="109"/>
      <c r="K705" s="109"/>
      <c r="L705" s="1"/>
      <c r="M705" s="1"/>
      <c r="N705" s="7"/>
      <c r="O705" s="7"/>
      <c r="P705" s="109"/>
      <c r="Q705" s="109"/>
      <c r="R705" s="1"/>
      <c r="S705" s="1"/>
      <c r="T705" s="7"/>
      <c r="U705" s="7"/>
      <c r="V705" s="109"/>
      <c r="W705" s="109"/>
      <c r="X705" s="1"/>
      <c r="Y705" s="1"/>
      <c r="Z705" s="7"/>
      <c r="AA705" s="7"/>
      <c r="AB705" s="109"/>
      <c r="AC705" s="109"/>
      <c r="AD705" s="1"/>
      <c r="AE705" s="1"/>
      <c r="AF705" s="7"/>
      <c r="AG705" s="7"/>
      <c r="AH705" s="109"/>
      <c r="AI705" s="109"/>
      <c r="AJ705" s="1"/>
      <c r="AK705" s="1"/>
      <c r="AL705" s="7"/>
      <c r="AM705" s="7"/>
      <c r="AN705" s="109"/>
      <c r="AO705" s="109"/>
      <c r="AP705" s="1"/>
      <c r="AQ705" s="1"/>
      <c r="AR705" s="7"/>
      <c r="AS705" s="7"/>
      <c r="AT705" s="109"/>
      <c r="AU705" s="109"/>
      <c r="AV705" s="1"/>
      <c r="AW705" s="1"/>
      <c r="AX705" s="7"/>
      <c r="AY705" s="7"/>
      <c r="AZ705" s="109"/>
      <c r="BA705" s="109"/>
      <c r="BB705" s="1"/>
      <c r="BC705" s="1"/>
      <c r="BD705" s="7"/>
      <c r="BE705" s="7"/>
      <c r="BF705" s="109"/>
      <c r="BG705" s="109"/>
    </row>
    <row r="706" spans="1:59" ht="14.25" customHeight="1">
      <c r="A706" s="1"/>
      <c r="B706" s="7"/>
      <c r="C706" s="7"/>
      <c r="D706" s="109"/>
      <c r="E706" s="109"/>
      <c r="F706" s="1"/>
      <c r="G706" s="1"/>
      <c r="H706" s="7"/>
      <c r="I706" s="7"/>
      <c r="J706" s="109"/>
      <c r="K706" s="109"/>
      <c r="L706" s="1"/>
      <c r="M706" s="1"/>
      <c r="N706" s="7"/>
      <c r="O706" s="7"/>
      <c r="P706" s="109"/>
      <c r="Q706" s="109"/>
      <c r="R706" s="1"/>
      <c r="S706" s="1"/>
      <c r="T706" s="7"/>
      <c r="U706" s="7"/>
      <c r="V706" s="109"/>
      <c r="W706" s="109"/>
      <c r="X706" s="1"/>
      <c r="Y706" s="1"/>
      <c r="Z706" s="7"/>
      <c r="AA706" s="7"/>
      <c r="AB706" s="109"/>
      <c r="AC706" s="109"/>
      <c r="AD706" s="1"/>
      <c r="AE706" s="1"/>
      <c r="AF706" s="7"/>
      <c r="AG706" s="7"/>
      <c r="AH706" s="109"/>
      <c r="AI706" s="109"/>
      <c r="AJ706" s="1"/>
      <c r="AK706" s="1"/>
      <c r="AL706" s="7"/>
      <c r="AM706" s="7"/>
      <c r="AN706" s="109"/>
      <c r="AO706" s="109"/>
      <c r="AP706" s="1"/>
      <c r="AQ706" s="1"/>
      <c r="AR706" s="7"/>
      <c r="AS706" s="7"/>
      <c r="AT706" s="109"/>
      <c r="AU706" s="109"/>
      <c r="AV706" s="1"/>
      <c r="AW706" s="1"/>
      <c r="AX706" s="7"/>
      <c r="AY706" s="7"/>
      <c r="AZ706" s="109"/>
      <c r="BA706" s="109"/>
      <c r="BB706" s="1"/>
      <c r="BC706" s="1"/>
      <c r="BD706" s="7"/>
      <c r="BE706" s="7"/>
      <c r="BF706" s="109"/>
      <c r="BG706" s="109"/>
    </row>
    <row r="707" spans="1:59" ht="14.25" customHeight="1">
      <c r="A707" s="1"/>
      <c r="B707" s="7"/>
      <c r="C707" s="7"/>
      <c r="D707" s="109"/>
      <c r="E707" s="109"/>
      <c r="F707" s="1"/>
      <c r="G707" s="1"/>
      <c r="H707" s="7"/>
      <c r="I707" s="7"/>
      <c r="J707" s="109"/>
      <c r="K707" s="109"/>
      <c r="L707" s="1"/>
      <c r="M707" s="1"/>
      <c r="N707" s="7"/>
      <c r="O707" s="7"/>
      <c r="P707" s="109"/>
      <c r="Q707" s="109"/>
      <c r="R707" s="1"/>
      <c r="S707" s="1"/>
      <c r="T707" s="7"/>
      <c r="U707" s="7"/>
      <c r="V707" s="109"/>
      <c r="W707" s="109"/>
      <c r="X707" s="1"/>
      <c r="Y707" s="1"/>
      <c r="Z707" s="7"/>
      <c r="AA707" s="7"/>
      <c r="AB707" s="109"/>
      <c r="AC707" s="109"/>
      <c r="AD707" s="1"/>
      <c r="AE707" s="1"/>
      <c r="AF707" s="7"/>
      <c r="AG707" s="7"/>
      <c r="AH707" s="109"/>
      <c r="AI707" s="109"/>
      <c r="AJ707" s="1"/>
      <c r="AK707" s="1"/>
      <c r="AL707" s="7"/>
      <c r="AM707" s="7"/>
      <c r="AN707" s="109"/>
      <c r="AO707" s="109"/>
      <c r="AP707" s="1"/>
      <c r="AQ707" s="1"/>
      <c r="AR707" s="7"/>
      <c r="AS707" s="7"/>
      <c r="AT707" s="109"/>
      <c r="AU707" s="109"/>
      <c r="AV707" s="1"/>
      <c r="AW707" s="1"/>
      <c r="AX707" s="7"/>
      <c r="AY707" s="7"/>
      <c r="AZ707" s="109"/>
      <c r="BA707" s="109"/>
      <c r="BB707" s="1"/>
      <c r="BC707" s="1"/>
      <c r="BD707" s="7"/>
      <c r="BE707" s="7"/>
      <c r="BF707" s="109"/>
      <c r="BG707" s="109"/>
    </row>
    <row r="708" spans="1:59" ht="14.25" customHeight="1">
      <c r="A708" s="1"/>
      <c r="B708" s="7"/>
      <c r="C708" s="7"/>
      <c r="D708" s="109"/>
      <c r="E708" s="109"/>
      <c r="F708" s="1"/>
      <c r="G708" s="1"/>
      <c r="H708" s="7"/>
      <c r="I708" s="7"/>
      <c r="J708" s="109"/>
      <c r="K708" s="109"/>
      <c r="L708" s="1"/>
      <c r="M708" s="1"/>
      <c r="N708" s="7"/>
      <c r="O708" s="7"/>
      <c r="P708" s="109"/>
      <c r="Q708" s="109"/>
      <c r="R708" s="1"/>
      <c r="S708" s="1"/>
      <c r="T708" s="7"/>
      <c r="U708" s="7"/>
      <c r="V708" s="109"/>
      <c r="W708" s="109"/>
      <c r="X708" s="1"/>
      <c r="Y708" s="1"/>
      <c r="Z708" s="7"/>
      <c r="AA708" s="7"/>
      <c r="AB708" s="109"/>
      <c r="AC708" s="109"/>
      <c r="AD708" s="1"/>
      <c r="AE708" s="1"/>
      <c r="AF708" s="7"/>
      <c r="AG708" s="7"/>
      <c r="AH708" s="109"/>
      <c r="AI708" s="109"/>
      <c r="AJ708" s="1"/>
      <c r="AK708" s="1"/>
      <c r="AL708" s="7"/>
      <c r="AM708" s="7"/>
      <c r="AN708" s="109"/>
      <c r="AO708" s="109"/>
      <c r="AP708" s="1"/>
      <c r="AQ708" s="1"/>
      <c r="AR708" s="7"/>
      <c r="AS708" s="7"/>
      <c r="AT708" s="109"/>
      <c r="AU708" s="109"/>
      <c r="AV708" s="1"/>
      <c r="AW708" s="1"/>
      <c r="AX708" s="7"/>
      <c r="AY708" s="7"/>
      <c r="AZ708" s="109"/>
      <c r="BA708" s="109"/>
      <c r="BB708" s="1"/>
      <c r="BC708" s="1"/>
      <c r="BD708" s="7"/>
      <c r="BE708" s="7"/>
      <c r="BF708" s="109"/>
      <c r="BG708" s="109"/>
    </row>
    <row r="709" spans="1:59" ht="14.25" customHeight="1">
      <c r="A709" s="1"/>
      <c r="B709" s="7"/>
      <c r="C709" s="7"/>
      <c r="D709" s="109"/>
      <c r="E709" s="109"/>
      <c r="F709" s="1"/>
      <c r="G709" s="1"/>
      <c r="H709" s="7"/>
      <c r="I709" s="7"/>
      <c r="J709" s="109"/>
      <c r="K709" s="109"/>
      <c r="L709" s="1"/>
      <c r="M709" s="1"/>
      <c r="N709" s="7"/>
      <c r="O709" s="7"/>
      <c r="P709" s="109"/>
      <c r="Q709" s="109"/>
      <c r="R709" s="1"/>
      <c r="S709" s="1"/>
      <c r="T709" s="7"/>
      <c r="U709" s="7"/>
      <c r="V709" s="109"/>
      <c r="W709" s="109"/>
      <c r="X709" s="1"/>
      <c r="Y709" s="1"/>
      <c r="Z709" s="7"/>
      <c r="AA709" s="7"/>
      <c r="AB709" s="109"/>
      <c r="AC709" s="109"/>
      <c r="AD709" s="1"/>
      <c r="AE709" s="1"/>
      <c r="AF709" s="7"/>
      <c r="AG709" s="7"/>
      <c r="AH709" s="109"/>
      <c r="AI709" s="109"/>
      <c r="AJ709" s="1"/>
      <c r="AK709" s="1"/>
      <c r="AL709" s="7"/>
      <c r="AM709" s="7"/>
      <c r="AN709" s="109"/>
      <c r="AO709" s="109"/>
      <c r="AP709" s="1"/>
      <c r="AQ709" s="1"/>
      <c r="AR709" s="7"/>
      <c r="AS709" s="7"/>
      <c r="AT709" s="109"/>
      <c r="AU709" s="109"/>
      <c r="AV709" s="1"/>
      <c r="AW709" s="1"/>
      <c r="AX709" s="7"/>
      <c r="AY709" s="7"/>
      <c r="AZ709" s="109"/>
      <c r="BA709" s="109"/>
      <c r="BB709" s="1"/>
      <c r="BC709" s="1"/>
      <c r="BD709" s="7"/>
      <c r="BE709" s="7"/>
      <c r="BF709" s="109"/>
      <c r="BG709" s="109"/>
    </row>
    <row r="710" spans="1:59" ht="14.25" customHeight="1">
      <c r="A710" s="1"/>
      <c r="B710" s="7"/>
      <c r="C710" s="7"/>
      <c r="D710" s="109"/>
      <c r="E710" s="109"/>
      <c r="F710" s="1"/>
      <c r="G710" s="1"/>
      <c r="H710" s="7"/>
      <c r="I710" s="7"/>
      <c r="J710" s="109"/>
      <c r="K710" s="109"/>
      <c r="L710" s="1"/>
      <c r="M710" s="1"/>
      <c r="N710" s="7"/>
      <c r="O710" s="7"/>
      <c r="P710" s="109"/>
      <c r="Q710" s="109"/>
      <c r="R710" s="1"/>
      <c r="S710" s="1"/>
      <c r="T710" s="7"/>
      <c r="U710" s="7"/>
      <c r="V710" s="109"/>
      <c r="W710" s="109"/>
      <c r="X710" s="1"/>
      <c r="Y710" s="1"/>
      <c r="Z710" s="7"/>
      <c r="AA710" s="7"/>
      <c r="AB710" s="109"/>
      <c r="AC710" s="109"/>
      <c r="AD710" s="1"/>
      <c r="AE710" s="1"/>
      <c r="AF710" s="7"/>
      <c r="AG710" s="7"/>
      <c r="AH710" s="109"/>
      <c r="AI710" s="109"/>
      <c r="AJ710" s="1"/>
      <c r="AK710" s="1"/>
      <c r="AL710" s="7"/>
      <c r="AM710" s="7"/>
      <c r="AN710" s="109"/>
      <c r="AO710" s="109"/>
      <c r="AP710" s="1"/>
      <c r="AQ710" s="1"/>
      <c r="AR710" s="7"/>
      <c r="AS710" s="7"/>
      <c r="AT710" s="109"/>
      <c r="AU710" s="109"/>
      <c r="AV710" s="1"/>
      <c r="AW710" s="1"/>
      <c r="AX710" s="7"/>
      <c r="AY710" s="7"/>
      <c r="AZ710" s="109"/>
      <c r="BA710" s="109"/>
      <c r="BB710" s="1"/>
      <c r="BC710" s="1"/>
      <c r="BD710" s="7"/>
      <c r="BE710" s="7"/>
      <c r="BF710" s="109"/>
      <c r="BG710" s="109"/>
    </row>
    <row r="711" spans="1:59" ht="14.25" customHeight="1">
      <c r="A711" s="1"/>
      <c r="B711" s="7"/>
      <c r="C711" s="7"/>
      <c r="D711" s="109"/>
      <c r="E711" s="109"/>
      <c r="F711" s="1"/>
      <c r="G711" s="1"/>
      <c r="H711" s="7"/>
      <c r="I711" s="7"/>
      <c r="J711" s="109"/>
      <c r="K711" s="109"/>
      <c r="L711" s="1"/>
      <c r="M711" s="1"/>
      <c r="N711" s="7"/>
      <c r="O711" s="7"/>
      <c r="P711" s="109"/>
      <c r="Q711" s="109"/>
      <c r="R711" s="1"/>
      <c r="S711" s="1"/>
      <c r="T711" s="7"/>
      <c r="U711" s="7"/>
      <c r="V711" s="109"/>
      <c r="W711" s="109"/>
      <c r="X711" s="1"/>
      <c r="Y711" s="1"/>
      <c r="Z711" s="7"/>
      <c r="AA711" s="7"/>
      <c r="AB711" s="109"/>
      <c r="AC711" s="109"/>
      <c r="AD711" s="1"/>
      <c r="AE711" s="1"/>
      <c r="AF711" s="7"/>
      <c r="AG711" s="7"/>
      <c r="AH711" s="109"/>
      <c r="AI711" s="109"/>
      <c r="AJ711" s="1"/>
      <c r="AK711" s="1"/>
      <c r="AL711" s="7"/>
      <c r="AM711" s="7"/>
      <c r="AN711" s="109"/>
      <c r="AO711" s="109"/>
      <c r="AP711" s="1"/>
      <c r="AQ711" s="1"/>
      <c r="AR711" s="7"/>
      <c r="AS711" s="7"/>
      <c r="AT711" s="109"/>
      <c r="AU711" s="109"/>
      <c r="AV711" s="1"/>
      <c r="AW711" s="1"/>
      <c r="AX711" s="7"/>
      <c r="AY711" s="7"/>
      <c r="AZ711" s="109"/>
      <c r="BA711" s="109"/>
      <c r="BB711" s="1"/>
      <c r="BC711" s="1"/>
      <c r="BD711" s="7"/>
      <c r="BE711" s="7"/>
      <c r="BF711" s="109"/>
      <c r="BG711" s="109"/>
    </row>
    <row r="712" spans="1:59" ht="14.25" customHeight="1">
      <c r="A712" s="1"/>
      <c r="B712" s="7"/>
      <c r="C712" s="7"/>
      <c r="D712" s="109"/>
      <c r="E712" s="109"/>
      <c r="F712" s="1"/>
      <c r="G712" s="1"/>
      <c r="H712" s="7"/>
      <c r="I712" s="7"/>
      <c r="J712" s="109"/>
      <c r="K712" s="109"/>
      <c r="L712" s="1"/>
      <c r="M712" s="1"/>
      <c r="N712" s="7"/>
      <c r="O712" s="7"/>
      <c r="P712" s="109"/>
      <c r="Q712" s="109"/>
      <c r="R712" s="1"/>
      <c r="S712" s="1"/>
      <c r="T712" s="7"/>
      <c r="U712" s="7"/>
      <c r="V712" s="109"/>
      <c r="W712" s="109"/>
      <c r="X712" s="1"/>
      <c r="Y712" s="1"/>
      <c r="Z712" s="7"/>
      <c r="AA712" s="7"/>
      <c r="AB712" s="109"/>
      <c r="AC712" s="109"/>
      <c r="AD712" s="1"/>
      <c r="AE712" s="1"/>
      <c r="AF712" s="7"/>
      <c r="AG712" s="7"/>
      <c r="AH712" s="109"/>
      <c r="AI712" s="109"/>
      <c r="AJ712" s="1"/>
      <c r="AK712" s="1"/>
      <c r="AL712" s="7"/>
      <c r="AM712" s="7"/>
      <c r="AN712" s="109"/>
      <c r="AO712" s="109"/>
      <c r="AP712" s="1"/>
      <c r="AQ712" s="1"/>
      <c r="AR712" s="7"/>
      <c r="AS712" s="7"/>
      <c r="AT712" s="109"/>
      <c r="AU712" s="109"/>
      <c r="AV712" s="1"/>
      <c r="AW712" s="1"/>
      <c r="AX712" s="7"/>
      <c r="AY712" s="7"/>
      <c r="AZ712" s="109"/>
      <c r="BA712" s="109"/>
      <c r="BB712" s="1"/>
      <c r="BC712" s="1"/>
      <c r="BD712" s="7"/>
      <c r="BE712" s="7"/>
      <c r="BF712" s="109"/>
      <c r="BG712" s="109"/>
    </row>
    <row r="713" spans="1:59" ht="14.25" customHeight="1">
      <c r="A713" s="1"/>
      <c r="B713" s="7"/>
      <c r="C713" s="7"/>
      <c r="D713" s="109"/>
      <c r="E713" s="109"/>
      <c r="F713" s="1"/>
      <c r="G713" s="1"/>
      <c r="H713" s="7"/>
      <c r="I713" s="7"/>
      <c r="J713" s="109"/>
      <c r="K713" s="109"/>
      <c r="L713" s="1"/>
      <c r="M713" s="1"/>
      <c r="N713" s="7"/>
      <c r="O713" s="7"/>
      <c r="P713" s="109"/>
      <c r="Q713" s="109"/>
      <c r="R713" s="1"/>
      <c r="S713" s="1"/>
      <c r="T713" s="7"/>
      <c r="U713" s="7"/>
      <c r="V713" s="109"/>
      <c r="W713" s="109"/>
      <c r="X713" s="1"/>
      <c r="Y713" s="1"/>
      <c r="Z713" s="7"/>
      <c r="AA713" s="7"/>
      <c r="AB713" s="109"/>
      <c r="AC713" s="109"/>
      <c r="AD713" s="1"/>
      <c r="AE713" s="1"/>
      <c r="AF713" s="7"/>
      <c r="AG713" s="7"/>
      <c r="AH713" s="109"/>
      <c r="AI713" s="109"/>
      <c r="AJ713" s="1"/>
      <c r="AK713" s="1"/>
      <c r="AL713" s="7"/>
      <c r="AM713" s="7"/>
      <c r="AN713" s="109"/>
      <c r="AO713" s="109"/>
      <c r="AP713" s="1"/>
      <c r="AQ713" s="1"/>
      <c r="AR713" s="7"/>
      <c r="AS713" s="7"/>
      <c r="AT713" s="109"/>
      <c r="AU713" s="109"/>
      <c r="AV713" s="1"/>
      <c r="AW713" s="1"/>
      <c r="AX713" s="7"/>
      <c r="AY713" s="7"/>
      <c r="AZ713" s="109"/>
      <c r="BA713" s="109"/>
      <c r="BB713" s="1"/>
      <c r="BC713" s="1"/>
      <c r="BD713" s="7"/>
      <c r="BE713" s="7"/>
      <c r="BF713" s="109"/>
      <c r="BG713" s="109"/>
    </row>
    <row r="714" spans="1:59" ht="14.25" customHeight="1">
      <c r="A714" s="1"/>
      <c r="B714" s="7"/>
      <c r="C714" s="7"/>
      <c r="D714" s="109"/>
      <c r="E714" s="109"/>
      <c r="F714" s="1"/>
      <c r="G714" s="1"/>
      <c r="H714" s="7"/>
      <c r="I714" s="7"/>
      <c r="J714" s="109"/>
      <c r="K714" s="109"/>
      <c r="L714" s="1"/>
      <c r="M714" s="1"/>
      <c r="N714" s="7"/>
      <c r="O714" s="7"/>
      <c r="P714" s="109"/>
      <c r="Q714" s="109"/>
      <c r="R714" s="1"/>
      <c r="S714" s="1"/>
      <c r="T714" s="7"/>
      <c r="U714" s="7"/>
      <c r="V714" s="109"/>
      <c r="W714" s="109"/>
      <c r="X714" s="1"/>
      <c r="Y714" s="1"/>
      <c r="Z714" s="7"/>
      <c r="AA714" s="7"/>
      <c r="AB714" s="109"/>
      <c r="AC714" s="109"/>
      <c r="AD714" s="1"/>
      <c r="AE714" s="1"/>
      <c r="AF714" s="7"/>
      <c r="AG714" s="7"/>
      <c r="AH714" s="109"/>
      <c r="AI714" s="109"/>
      <c r="AJ714" s="1"/>
      <c r="AK714" s="1"/>
      <c r="AL714" s="7"/>
      <c r="AM714" s="7"/>
      <c r="AN714" s="109"/>
      <c r="AO714" s="109"/>
      <c r="AP714" s="1"/>
      <c r="AQ714" s="1"/>
      <c r="AR714" s="7"/>
      <c r="AS714" s="7"/>
      <c r="AT714" s="109"/>
      <c r="AU714" s="109"/>
      <c r="AV714" s="1"/>
      <c r="AW714" s="1"/>
      <c r="AX714" s="7"/>
      <c r="AY714" s="7"/>
      <c r="AZ714" s="109"/>
      <c r="BA714" s="109"/>
      <c r="BB714" s="1"/>
      <c r="BC714" s="1"/>
      <c r="BD714" s="7"/>
      <c r="BE714" s="7"/>
      <c r="BF714" s="109"/>
      <c r="BG714" s="109"/>
    </row>
    <row r="715" spans="1:59" ht="14.25" customHeight="1">
      <c r="A715" s="1"/>
      <c r="B715" s="7"/>
      <c r="C715" s="7"/>
      <c r="D715" s="109"/>
      <c r="E715" s="109"/>
      <c r="F715" s="1"/>
      <c r="G715" s="1"/>
      <c r="H715" s="7"/>
      <c r="I715" s="7"/>
      <c r="J715" s="109"/>
      <c r="K715" s="109"/>
      <c r="L715" s="1"/>
      <c r="M715" s="1"/>
      <c r="N715" s="7"/>
      <c r="O715" s="7"/>
      <c r="P715" s="109"/>
      <c r="Q715" s="109"/>
      <c r="R715" s="1"/>
      <c r="S715" s="1"/>
      <c r="T715" s="7"/>
      <c r="U715" s="7"/>
      <c r="V715" s="109"/>
      <c r="W715" s="109"/>
      <c r="X715" s="1"/>
      <c r="Y715" s="1"/>
      <c r="Z715" s="7"/>
      <c r="AA715" s="7"/>
      <c r="AB715" s="109"/>
      <c r="AC715" s="109"/>
      <c r="AD715" s="1"/>
      <c r="AE715" s="1"/>
      <c r="AF715" s="7"/>
      <c r="AG715" s="7"/>
      <c r="AH715" s="109"/>
      <c r="AI715" s="109"/>
      <c r="AJ715" s="1"/>
      <c r="AK715" s="1"/>
      <c r="AL715" s="7"/>
      <c r="AM715" s="7"/>
      <c r="AN715" s="109"/>
      <c r="AO715" s="109"/>
      <c r="AP715" s="1"/>
      <c r="AQ715" s="1"/>
      <c r="AR715" s="7"/>
      <c r="AS715" s="7"/>
      <c r="AT715" s="109"/>
      <c r="AU715" s="109"/>
      <c r="AV715" s="1"/>
      <c r="AW715" s="1"/>
      <c r="AX715" s="7"/>
      <c r="AY715" s="7"/>
      <c r="AZ715" s="109"/>
      <c r="BA715" s="109"/>
      <c r="BB715" s="1"/>
      <c r="BC715" s="1"/>
      <c r="BD715" s="7"/>
      <c r="BE715" s="7"/>
      <c r="BF715" s="109"/>
      <c r="BG715" s="109"/>
    </row>
    <row r="716" spans="1:59" ht="14.25" customHeight="1">
      <c r="A716" s="1"/>
      <c r="B716" s="7"/>
      <c r="C716" s="7"/>
      <c r="D716" s="109"/>
      <c r="E716" s="109"/>
      <c r="F716" s="1"/>
      <c r="G716" s="1"/>
      <c r="H716" s="7"/>
      <c r="I716" s="7"/>
      <c r="J716" s="109"/>
      <c r="K716" s="109"/>
      <c r="L716" s="1"/>
      <c r="M716" s="1"/>
      <c r="N716" s="7"/>
      <c r="O716" s="7"/>
      <c r="P716" s="109"/>
      <c r="Q716" s="109"/>
      <c r="R716" s="1"/>
      <c r="S716" s="1"/>
      <c r="T716" s="7"/>
      <c r="U716" s="7"/>
      <c r="V716" s="109"/>
      <c r="W716" s="109"/>
      <c r="X716" s="1"/>
      <c r="Y716" s="1"/>
      <c r="Z716" s="7"/>
      <c r="AA716" s="7"/>
      <c r="AB716" s="109"/>
      <c r="AC716" s="109"/>
      <c r="AD716" s="1"/>
      <c r="AE716" s="1"/>
      <c r="AF716" s="7"/>
      <c r="AG716" s="7"/>
      <c r="AH716" s="109"/>
      <c r="AI716" s="109"/>
      <c r="AJ716" s="1"/>
      <c r="AK716" s="1"/>
      <c r="AL716" s="7"/>
      <c r="AM716" s="7"/>
      <c r="AN716" s="109"/>
      <c r="AO716" s="109"/>
      <c r="AP716" s="1"/>
      <c r="AQ716" s="1"/>
      <c r="AR716" s="7"/>
      <c r="AS716" s="7"/>
      <c r="AT716" s="109"/>
      <c r="AU716" s="109"/>
      <c r="AV716" s="1"/>
      <c r="AW716" s="1"/>
      <c r="AX716" s="7"/>
      <c r="AY716" s="7"/>
      <c r="AZ716" s="109"/>
      <c r="BA716" s="109"/>
      <c r="BB716" s="1"/>
      <c r="BC716" s="1"/>
      <c r="BD716" s="7"/>
      <c r="BE716" s="7"/>
      <c r="BF716" s="109"/>
      <c r="BG716" s="109"/>
    </row>
    <row r="717" spans="1:59" ht="14.25" customHeight="1">
      <c r="A717" s="1"/>
      <c r="B717" s="7"/>
      <c r="C717" s="7"/>
      <c r="D717" s="109"/>
      <c r="E717" s="109"/>
      <c r="F717" s="1"/>
      <c r="G717" s="1"/>
      <c r="H717" s="7"/>
      <c r="I717" s="7"/>
      <c r="J717" s="109"/>
      <c r="K717" s="109"/>
      <c r="L717" s="1"/>
      <c r="M717" s="1"/>
      <c r="N717" s="7"/>
      <c r="O717" s="7"/>
      <c r="P717" s="109"/>
      <c r="Q717" s="109"/>
      <c r="R717" s="1"/>
      <c r="S717" s="1"/>
      <c r="T717" s="7"/>
      <c r="U717" s="7"/>
      <c r="V717" s="109"/>
      <c r="W717" s="109"/>
      <c r="X717" s="1"/>
      <c r="Y717" s="1"/>
      <c r="Z717" s="7"/>
      <c r="AA717" s="7"/>
      <c r="AB717" s="109"/>
      <c r="AC717" s="109"/>
      <c r="AD717" s="1"/>
      <c r="AE717" s="1"/>
      <c r="AF717" s="7"/>
      <c r="AG717" s="7"/>
      <c r="AH717" s="109"/>
      <c r="AI717" s="109"/>
      <c r="AJ717" s="1"/>
      <c r="AK717" s="1"/>
      <c r="AL717" s="7"/>
      <c r="AM717" s="7"/>
      <c r="AN717" s="109"/>
      <c r="AO717" s="109"/>
      <c r="AP717" s="1"/>
      <c r="AQ717" s="1"/>
      <c r="AR717" s="7"/>
      <c r="AS717" s="7"/>
      <c r="AT717" s="109"/>
      <c r="AU717" s="109"/>
      <c r="AV717" s="1"/>
      <c r="AW717" s="1"/>
      <c r="AX717" s="7"/>
      <c r="AY717" s="7"/>
      <c r="AZ717" s="109"/>
      <c r="BA717" s="109"/>
      <c r="BB717" s="1"/>
      <c r="BC717" s="1"/>
      <c r="BD717" s="7"/>
      <c r="BE717" s="7"/>
      <c r="BF717" s="109"/>
      <c r="BG717" s="109"/>
    </row>
    <row r="718" spans="1:59" ht="14.25" customHeight="1">
      <c r="A718" s="1"/>
      <c r="B718" s="7"/>
      <c r="C718" s="7"/>
      <c r="D718" s="109"/>
      <c r="E718" s="109"/>
      <c r="F718" s="1"/>
      <c r="G718" s="1"/>
      <c r="H718" s="7"/>
      <c r="I718" s="7"/>
      <c r="J718" s="109"/>
      <c r="K718" s="109"/>
      <c r="L718" s="1"/>
      <c r="M718" s="1"/>
      <c r="N718" s="7"/>
      <c r="O718" s="7"/>
      <c r="P718" s="109"/>
      <c r="Q718" s="109"/>
      <c r="R718" s="1"/>
      <c r="S718" s="1"/>
      <c r="T718" s="7"/>
      <c r="U718" s="7"/>
      <c r="V718" s="109"/>
      <c r="W718" s="109"/>
      <c r="X718" s="1"/>
      <c r="Y718" s="1"/>
      <c r="Z718" s="7"/>
      <c r="AA718" s="7"/>
      <c r="AB718" s="109"/>
      <c r="AC718" s="109"/>
      <c r="AD718" s="1"/>
      <c r="AE718" s="1"/>
      <c r="AF718" s="7"/>
      <c r="AG718" s="7"/>
      <c r="AH718" s="109"/>
      <c r="AI718" s="109"/>
      <c r="AJ718" s="1"/>
      <c r="AK718" s="1"/>
      <c r="AL718" s="7"/>
      <c r="AM718" s="7"/>
      <c r="AN718" s="109"/>
      <c r="AO718" s="109"/>
      <c r="AP718" s="1"/>
      <c r="AQ718" s="1"/>
      <c r="AR718" s="7"/>
      <c r="AS718" s="7"/>
      <c r="AT718" s="109"/>
      <c r="AU718" s="109"/>
      <c r="AV718" s="1"/>
      <c r="AW718" s="1"/>
      <c r="AX718" s="7"/>
      <c r="AY718" s="7"/>
      <c r="AZ718" s="109"/>
      <c r="BA718" s="109"/>
      <c r="BB718" s="1"/>
      <c r="BC718" s="1"/>
      <c r="BD718" s="7"/>
      <c r="BE718" s="7"/>
      <c r="BF718" s="109"/>
      <c r="BG718" s="109"/>
    </row>
    <row r="719" spans="1:59" ht="14.25" customHeight="1">
      <c r="A719" s="1"/>
      <c r="B719" s="7"/>
      <c r="C719" s="7"/>
      <c r="D719" s="109"/>
      <c r="E719" s="109"/>
      <c r="F719" s="1"/>
      <c r="G719" s="1"/>
      <c r="H719" s="7"/>
      <c r="I719" s="7"/>
      <c r="J719" s="109"/>
      <c r="K719" s="109"/>
      <c r="L719" s="1"/>
      <c r="M719" s="1"/>
      <c r="N719" s="7"/>
      <c r="O719" s="7"/>
      <c r="P719" s="109"/>
      <c r="Q719" s="109"/>
      <c r="R719" s="1"/>
      <c r="S719" s="1"/>
      <c r="T719" s="7"/>
      <c r="U719" s="7"/>
      <c r="V719" s="109"/>
      <c r="W719" s="109"/>
      <c r="X719" s="1"/>
      <c r="Y719" s="1"/>
      <c r="Z719" s="7"/>
      <c r="AA719" s="7"/>
      <c r="AB719" s="109"/>
      <c r="AC719" s="109"/>
      <c r="AD719" s="1"/>
      <c r="AE719" s="1"/>
      <c r="AF719" s="7"/>
      <c r="AG719" s="7"/>
      <c r="AH719" s="109"/>
      <c r="AI719" s="109"/>
      <c r="AJ719" s="1"/>
      <c r="AK719" s="1"/>
      <c r="AL719" s="7"/>
      <c r="AM719" s="7"/>
      <c r="AN719" s="109"/>
      <c r="AO719" s="109"/>
      <c r="AP719" s="1"/>
      <c r="AQ719" s="1"/>
      <c r="AR719" s="7"/>
      <c r="AS719" s="7"/>
      <c r="AT719" s="109"/>
      <c r="AU719" s="109"/>
      <c r="AV719" s="1"/>
      <c r="AW719" s="1"/>
      <c r="AX719" s="7"/>
      <c r="AY719" s="7"/>
      <c r="AZ719" s="109"/>
      <c r="BA719" s="109"/>
      <c r="BB719" s="1"/>
      <c r="BC719" s="1"/>
      <c r="BD719" s="7"/>
      <c r="BE719" s="7"/>
      <c r="BF719" s="109"/>
      <c r="BG719" s="109"/>
    </row>
    <row r="720" spans="1:59" ht="14.25" customHeight="1">
      <c r="A720" s="1"/>
      <c r="B720" s="7"/>
      <c r="C720" s="7"/>
      <c r="D720" s="109"/>
      <c r="E720" s="109"/>
      <c r="F720" s="1"/>
      <c r="G720" s="1"/>
      <c r="H720" s="7"/>
      <c r="I720" s="7"/>
      <c r="J720" s="109"/>
      <c r="K720" s="109"/>
      <c r="L720" s="1"/>
      <c r="M720" s="1"/>
      <c r="N720" s="7"/>
      <c r="O720" s="7"/>
      <c r="P720" s="109"/>
      <c r="Q720" s="109"/>
      <c r="R720" s="1"/>
      <c r="S720" s="1"/>
      <c r="T720" s="7"/>
      <c r="U720" s="7"/>
      <c r="V720" s="109"/>
      <c r="W720" s="109"/>
      <c r="X720" s="1"/>
      <c r="Y720" s="1"/>
      <c r="Z720" s="7"/>
      <c r="AA720" s="7"/>
      <c r="AB720" s="109"/>
      <c r="AC720" s="109"/>
      <c r="AD720" s="1"/>
      <c r="AE720" s="1"/>
      <c r="AF720" s="7"/>
      <c r="AG720" s="7"/>
      <c r="AH720" s="109"/>
      <c r="AI720" s="109"/>
      <c r="AJ720" s="1"/>
      <c r="AK720" s="1"/>
      <c r="AL720" s="7"/>
      <c r="AM720" s="7"/>
      <c r="AN720" s="109"/>
      <c r="AO720" s="109"/>
      <c r="AP720" s="1"/>
      <c r="AQ720" s="1"/>
      <c r="AR720" s="7"/>
      <c r="AS720" s="7"/>
      <c r="AT720" s="109"/>
      <c r="AU720" s="109"/>
      <c r="AV720" s="1"/>
      <c r="AW720" s="1"/>
      <c r="AX720" s="7"/>
      <c r="AY720" s="7"/>
      <c r="AZ720" s="109"/>
      <c r="BA720" s="109"/>
      <c r="BB720" s="1"/>
      <c r="BC720" s="1"/>
      <c r="BD720" s="7"/>
      <c r="BE720" s="7"/>
      <c r="BF720" s="109"/>
      <c r="BG720" s="109"/>
    </row>
    <row r="721" spans="1:59" ht="14.25" customHeight="1">
      <c r="A721" s="1"/>
      <c r="B721" s="7"/>
      <c r="C721" s="7"/>
      <c r="D721" s="109"/>
      <c r="E721" s="109"/>
      <c r="F721" s="1"/>
      <c r="G721" s="1"/>
      <c r="H721" s="7"/>
      <c r="I721" s="7"/>
      <c r="J721" s="109"/>
      <c r="K721" s="109"/>
      <c r="L721" s="1"/>
      <c r="M721" s="1"/>
      <c r="N721" s="7"/>
      <c r="O721" s="7"/>
      <c r="P721" s="109"/>
      <c r="Q721" s="109"/>
      <c r="R721" s="1"/>
      <c r="S721" s="1"/>
      <c r="T721" s="7"/>
      <c r="U721" s="7"/>
      <c r="V721" s="109"/>
      <c r="W721" s="109"/>
      <c r="X721" s="1"/>
      <c r="Y721" s="1"/>
      <c r="Z721" s="7"/>
      <c r="AA721" s="7"/>
      <c r="AB721" s="109"/>
      <c r="AC721" s="109"/>
      <c r="AD721" s="1"/>
      <c r="AE721" s="1"/>
      <c r="AF721" s="7"/>
      <c r="AG721" s="7"/>
      <c r="AH721" s="109"/>
      <c r="AI721" s="109"/>
      <c r="AJ721" s="1"/>
      <c r="AK721" s="1"/>
      <c r="AL721" s="7"/>
      <c r="AM721" s="7"/>
      <c r="AN721" s="109"/>
      <c r="AO721" s="109"/>
      <c r="AP721" s="1"/>
      <c r="AQ721" s="1"/>
      <c r="AR721" s="7"/>
      <c r="AS721" s="7"/>
      <c r="AT721" s="109"/>
      <c r="AU721" s="109"/>
      <c r="AV721" s="1"/>
      <c r="AW721" s="1"/>
      <c r="AX721" s="7"/>
      <c r="AY721" s="7"/>
      <c r="AZ721" s="109"/>
      <c r="BA721" s="109"/>
      <c r="BB721" s="1"/>
      <c r="BC721" s="1"/>
      <c r="BD721" s="7"/>
      <c r="BE721" s="7"/>
      <c r="BF721" s="109"/>
      <c r="BG721" s="109"/>
    </row>
    <row r="722" spans="1:59" ht="14.25" customHeight="1">
      <c r="A722" s="1"/>
      <c r="B722" s="7"/>
      <c r="C722" s="7"/>
      <c r="D722" s="109"/>
      <c r="E722" s="109"/>
      <c r="F722" s="1"/>
      <c r="G722" s="1"/>
      <c r="H722" s="7"/>
      <c r="I722" s="7"/>
      <c r="J722" s="109"/>
      <c r="K722" s="109"/>
      <c r="L722" s="1"/>
      <c r="M722" s="1"/>
      <c r="N722" s="7"/>
      <c r="O722" s="7"/>
      <c r="P722" s="109"/>
      <c r="Q722" s="109"/>
      <c r="R722" s="1"/>
      <c r="S722" s="1"/>
      <c r="T722" s="7"/>
      <c r="U722" s="7"/>
      <c r="V722" s="109"/>
      <c r="W722" s="109"/>
      <c r="X722" s="1"/>
      <c r="Y722" s="1"/>
      <c r="Z722" s="7"/>
      <c r="AA722" s="7"/>
      <c r="AB722" s="109"/>
      <c r="AC722" s="109"/>
      <c r="AD722" s="1"/>
      <c r="AE722" s="1"/>
      <c r="AF722" s="7"/>
      <c r="AG722" s="7"/>
      <c r="AH722" s="109"/>
      <c r="AI722" s="109"/>
      <c r="AJ722" s="1"/>
      <c r="AK722" s="1"/>
      <c r="AL722" s="7"/>
      <c r="AM722" s="7"/>
      <c r="AN722" s="109"/>
      <c r="AO722" s="109"/>
      <c r="AP722" s="1"/>
      <c r="AQ722" s="1"/>
      <c r="AR722" s="7"/>
      <c r="AS722" s="7"/>
      <c r="AT722" s="109"/>
      <c r="AU722" s="109"/>
      <c r="AV722" s="1"/>
      <c r="AW722" s="1"/>
      <c r="AX722" s="7"/>
      <c r="AY722" s="7"/>
      <c r="AZ722" s="109"/>
      <c r="BA722" s="109"/>
      <c r="BB722" s="1"/>
      <c r="BC722" s="1"/>
      <c r="BD722" s="7"/>
      <c r="BE722" s="7"/>
      <c r="BF722" s="109"/>
      <c r="BG722" s="109"/>
    </row>
    <row r="723" spans="1:59" ht="14.25" customHeight="1">
      <c r="A723" s="1"/>
      <c r="B723" s="7"/>
      <c r="C723" s="7"/>
      <c r="D723" s="109"/>
      <c r="E723" s="109"/>
      <c r="F723" s="1"/>
      <c r="G723" s="1"/>
      <c r="H723" s="7"/>
      <c r="I723" s="7"/>
      <c r="J723" s="109"/>
      <c r="K723" s="109"/>
      <c r="L723" s="1"/>
      <c r="M723" s="1"/>
      <c r="N723" s="7"/>
      <c r="O723" s="7"/>
      <c r="P723" s="109"/>
      <c r="Q723" s="109"/>
      <c r="R723" s="1"/>
      <c r="S723" s="1"/>
      <c r="T723" s="7"/>
      <c r="U723" s="7"/>
      <c r="V723" s="109"/>
      <c r="W723" s="109"/>
      <c r="X723" s="1"/>
      <c r="Y723" s="1"/>
      <c r="Z723" s="7"/>
      <c r="AA723" s="7"/>
      <c r="AB723" s="109"/>
      <c r="AC723" s="109"/>
      <c r="AD723" s="1"/>
      <c r="AE723" s="1"/>
      <c r="AF723" s="7"/>
      <c r="AG723" s="7"/>
      <c r="AH723" s="109"/>
      <c r="AI723" s="109"/>
      <c r="AJ723" s="1"/>
      <c r="AK723" s="1"/>
      <c r="AL723" s="7"/>
      <c r="AM723" s="7"/>
      <c r="AN723" s="109"/>
      <c r="AO723" s="109"/>
      <c r="AP723" s="1"/>
      <c r="AQ723" s="1"/>
      <c r="AR723" s="7"/>
      <c r="AS723" s="7"/>
      <c r="AT723" s="109"/>
      <c r="AU723" s="109"/>
      <c r="AV723" s="1"/>
      <c r="AW723" s="1"/>
      <c r="AX723" s="7"/>
      <c r="AY723" s="7"/>
      <c r="AZ723" s="109"/>
      <c r="BA723" s="109"/>
      <c r="BB723" s="1"/>
      <c r="BC723" s="1"/>
      <c r="BD723" s="7"/>
      <c r="BE723" s="7"/>
      <c r="BF723" s="109"/>
      <c r="BG723" s="109"/>
    </row>
    <row r="724" spans="1:59" ht="14.25" customHeight="1">
      <c r="A724" s="1"/>
      <c r="B724" s="7"/>
      <c r="C724" s="7"/>
      <c r="D724" s="109"/>
      <c r="E724" s="109"/>
      <c r="F724" s="1"/>
      <c r="G724" s="1"/>
      <c r="H724" s="7"/>
      <c r="I724" s="7"/>
      <c r="J724" s="109"/>
      <c r="K724" s="109"/>
      <c r="L724" s="1"/>
      <c r="M724" s="1"/>
      <c r="N724" s="7"/>
      <c r="O724" s="7"/>
      <c r="P724" s="109"/>
      <c r="Q724" s="109"/>
      <c r="R724" s="1"/>
      <c r="S724" s="1"/>
      <c r="T724" s="7"/>
      <c r="U724" s="7"/>
      <c r="V724" s="109"/>
      <c r="W724" s="109"/>
      <c r="X724" s="1"/>
      <c r="Y724" s="1"/>
      <c r="Z724" s="7"/>
      <c r="AA724" s="7"/>
      <c r="AB724" s="109"/>
      <c r="AC724" s="109"/>
      <c r="AD724" s="1"/>
      <c r="AE724" s="1"/>
      <c r="AF724" s="7"/>
      <c r="AG724" s="7"/>
      <c r="AH724" s="109"/>
      <c r="AI724" s="109"/>
      <c r="AJ724" s="1"/>
      <c r="AK724" s="1"/>
      <c r="AL724" s="7"/>
      <c r="AM724" s="7"/>
      <c r="AN724" s="109"/>
      <c r="AO724" s="109"/>
      <c r="AP724" s="1"/>
      <c r="AQ724" s="1"/>
      <c r="AR724" s="7"/>
      <c r="AS724" s="7"/>
      <c r="AT724" s="109"/>
      <c r="AU724" s="109"/>
      <c r="AV724" s="1"/>
      <c r="AW724" s="1"/>
      <c r="AX724" s="7"/>
      <c r="AY724" s="7"/>
      <c r="AZ724" s="109"/>
      <c r="BA724" s="109"/>
      <c r="BB724" s="1"/>
      <c r="BC724" s="1"/>
      <c r="BD724" s="7"/>
      <c r="BE724" s="7"/>
      <c r="BF724" s="109"/>
      <c r="BG724" s="109"/>
    </row>
    <row r="725" spans="1:59" ht="14.25" customHeight="1">
      <c r="A725" s="1"/>
      <c r="B725" s="7"/>
      <c r="C725" s="7"/>
      <c r="D725" s="109"/>
      <c r="E725" s="109"/>
      <c r="F725" s="1"/>
      <c r="G725" s="1"/>
      <c r="H725" s="7"/>
      <c r="I725" s="7"/>
      <c r="J725" s="109"/>
      <c r="K725" s="109"/>
      <c r="L725" s="1"/>
      <c r="M725" s="1"/>
      <c r="N725" s="7"/>
      <c r="O725" s="7"/>
      <c r="P725" s="109"/>
      <c r="Q725" s="109"/>
      <c r="R725" s="1"/>
      <c r="S725" s="1"/>
      <c r="T725" s="7"/>
      <c r="U725" s="7"/>
      <c r="V725" s="109"/>
      <c r="W725" s="109"/>
      <c r="X725" s="1"/>
      <c r="Y725" s="1"/>
      <c r="Z725" s="7"/>
      <c r="AA725" s="7"/>
      <c r="AB725" s="109"/>
      <c r="AC725" s="109"/>
      <c r="AD725" s="1"/>
      <c r="AE725" s="1"/>
      <c r="AF725" s="7"/>
      <c r="AG725" s="7"/>
      <c r="AH725" s="109"/>
      <c r="AI725" s="109"/>
      <c r="AJ725" s="1"/>
      <c r="AK725" s="1"/>
      <c r="AL725" s="7"/>
      <c r="AM725" s="7"/>
      <c r="AN725" s="109"/>
      <c r="AO725" s="109"/>
      <c r="AP725" s="1"/>
      <c r="AQ725" s="1"/>
      <c r="AR725" s="7"/>
      <c r="AS725" s="7"/>
      <c r="AT725" s="109"/>
      <c r="AU725" s="109"/>
      <c r="AV725" s="1"/>
      <c r="AW725" s="1"/>
      <c r="AX725" s="7"/>
      <c r="AY725" s="7"/>
      <c r="AZ725" s="109"/>
      <c r="BA725" s="109"/>
      <c r="BB725" s="1"/>
      <c r="BC725" s="1"/>
      <c r="BD725" s="7"/>
      <c r="BE725" s="7"/>
      <c r="BF725" s="109"/>
      <c r="BG725" s="109"/>
    </row>
    <row r="726" spans="1:59" ht="14.25" customHeight="1">
      <c r="A726" s="1"/>
      <c r="B726" s="7"/>
      <c r="C726" s="7"/>
      <c r="D726" s="109"/>
      <c r="E726" s="109"/>
      <c r="F726" s="1"/>
      <c r="G726" s="1"/>
      <c r="H726" s="7"/>
      <c r="I726" s="7"/>
      <c r="J726" s="109"/>
      <c r="K726" s="109"/>
      <c r="L726" s="1"/>
      <c r="M726" s="1"/>
      <c r="N726" s="7"/>
      <c r="O726" s="7"/>
      <c r="P726" s="109"/>
      <c r="Q726" s="109"/>
      <c r="R726" s="1"/>
      <c r="S726" s="1"/>
      <c r="T726" s="7"/>
      <c r="U726" s="7"/>
      <c r="V726" s="109"/>
      <c r="W726" s="109"/>
      <c r="X726" s="1"/>
      <c r="Y726" s="1"/>
      <c r="Z726" s="7"/>
      <c r="AA726" s="7"/>
      <c r="AB726" s="109"/>
      <c r="AC726" s="109"/>
      <c r="AD726" s="1"/>
      <c r="AE726" s="1"/>
      <c r="AF726" s="7"/>
      <c r="AG726" s="7"/>
      <c r="AH726" s="109"/>
      <c r="AI726" s="109"/>
      <c r="AJ726" s="1"/>
      <c r="AK726" s="1"/>
      <c r="AL726" s="7"/>
      <c r="AM726" s="7"/>
      <c r="AN726" s="109"/>
      <c r="AO726" s="109"/>
      <c r="AP726" s="1"/>
      <c r="AQ726" s="1"/>
      <c r="AR726" s="7"/>
      <c r="AS726" s="7"/>
      <c r="AT726" s="109"/>
      <c r="AU726" s="109"/>
      <c r="AV726" s="1"/>
      <c r="AW726" s="1"/>
      <c r="AX726" s="7"/>
      <c r="AY726" s="7"/>
      <c r="AZ726" s="109"/>
      <c r="BA726" s="109"/>
      <c r="BB726" s="1"/>
      <c r="BC726" s="1"/>
      <c r="BD726" s="7"/>
      <c r="BE726" s="7"/>
      <c r="BF726" s="109"/>
      <c r="BG726" s="109"/>
    </row>
    <row r="727" spans="1:59" ht="14.25" customHeight="1">
      <c r="A727" s="1"/>
      <c r="B727" s="7"/>
      <c r="C727" s="7"/>
      <c r="D727" s="109"/>
      <c r="E727" s="109"/>
      <c r="F727" s="1"/>
      <c r="G727" s="1"/>
      <c r="H727" s="7"/>
      <c r="I727" s="7"/>
      <c r="J727" s="109"/>
      <c r="K727" s="109"/>
      <c r="L727" s="1"/>
      <c r="M727" s="1"/>
      <c r="N727" s="7"/>
      <c r="O727" s="7"/>
      <c r="P727" s="109"/>
      <c r="Q727" s="109"/>
      <c r="R727" s="1"/>
      <c r="S727" s="1"/>
      <c r="T727" s="7"/>
      <c r="U727" s="7"/>
      <c r="V727" s="109"/>
      <c r="W727" s="109"/>
      <c r="X727" s="1"/>
      <c r="Y727" s="1"/>
      <c r="Z727" s="7"/>
      <c r="AA727" s="7"/>
      <c r="AB727" s="109"/>
      <c r="AC727" s="109"/>
      <c r="AD727" s="1"/>
      <c r="AE727" s="1"/>
      <c r="AF727" s="7"/>
      <c r="AG727" s="7"/>
      <c r="AH727" s="109"/>
      <c r="AI727" s="109"/>
      <c r="AJ727" s="1"/>
      <c r="AK727" s="1"/>
      <c r="AL727" s="7"/>
      <c r="AM727" s="7"/>
      <c r="AN727" s="109"/>
      <c r="AO727" s="109"/>
      <c r="AP727" s="1"/>
      <c r="AQ727" s="1"/>
      <c r="AR727" s="7"/>
      <c r="AS727" s="7"/>
      <c r="AT727" s="109"/>
      <c r="AU727" s="109"/>
      <c r="AV727" s="1"/>
      <c r="AW727" s="1"/>
      <c r="AX727" s="7"/>
      <c r="AY727" s="7"/>
      <c r="AZ727" s="109"/>
      <c r="BA727" s="109"/>
      <c r="BB727" s="1"/>
      <c r="BC727" s="1"/>
      <c r="BD727" s="7"/>
      <c r="BE727" s="7"/>
      <c r="BF727" s="109"/>
      <c r="BG727" s="109"/>
    </row>
    <row r="728" spans="1:59" ht="14.25" customHeight="1">
      <c r="A728" s="1"/>
      <c r="B728" s="7"/>
      <c r="C728" s="7"/>
      <c r="D728" s="109"/>
      <c r="E728" s="109"/>
      <c r="F728" s="1"/>
      <c r="G728" s="1"/>
      <c r="H728" s="7"/>
      <c r="I728" s="7"/>
      <c r="J728" s="109"/>
      <c r="K728" s="109"/>
      <c r="L728" s="1"/>
      <c r="M728" s="1"/>
      <c r="N728" s="7"/>
      <c r="O728" s="7"/>
      <c r="P728" s="109"/>
      <c r="Q728" s="109"/>
      <c r="R728" s="1"/>
      <c r="S728" s="1"/>
      <c r="T728" s="7"/>
      <c r="U728" s="7"/>
      <c r="V728" s="109"/>
      <c r="W728" s="109"/>
      <c r="X728" s="1"/>
      <c r="Y728" s="1"/>
      <c r="Z728" s="7"/>
      <c r="AA728" s="7"/>
      <c r="AB728" s="109"/>
      <c r="AC728" s="109"/>
      <c r="AD728" s="1"/>
      <c r="AE728" s="1"/>
      <c r="AF728" s="7"/>
      <c r="AG728" s="7"/>
      <c r="AH728" s="109"/>
      <c r="AI728" s="109"/>
      <c r="AJ728" s="1"/>
      <c r="AK728" s="1"/>
      <c r="AL728" s="7"/>
      <c r="AM728" s="7"/>
      <c r="AN728" s="109"/>
      <c r="AO728" s="109"/>
      <c r="AP728" s="1"/>
      <c r="AQ728" s="1"/>
      <c r="AR728" s="7"/>
      <c r="AS728" s="7"/>
      <c r="AT728" s="109"/>
      <c r="AU728" s="109"/>
      <c r="AV728" s="1"/>
      <c r="AW728" s="1"/>
      <c r="AX728" s="7"/>
      <c r="AY728" s="7"/>
      <c r="AZ728" s="109"/>
      <c r="BA728" s="109"/>
      <c r="BB728" s="1"/>
      <c r="BC728" s="1"/>
      <c r="BD728" s="7"/>
      <c r="BE728" s="7"/>
      <c r="BF728" s="109"/>
      <c r="BG728" s="109"/>
    </row>
    <row r="729" spans="1:59" ht="14.25" customHeight="1">
      <c r="A729" s="1"/>
      <c r="B729" s="7"/>
      <c r="C729" s="7"/>
      <c r="D729" s="109"/>
      <c r="E729" s="109"/>
      <c r="F729" s="1"/>
      <c r="G729" s="1"/>
      <c r="H729" s="7"/>
      <c r="I729" s="7"/>
      <c r="J729" s="109"/>
      <c r="K729" s="109"/>
      <c r="L729" s="1"/>
      <c r="M729" s="1"/>
      <c r="N729" s="7"/>
      <c r="O729" s="7"/>
      <c r="P729" s="109"/>
      <c r="Q729" s="109"/>
      <c r="R729" s="1"/>
      <c r="S729" s="1"/>
      <c r="T729" s="7"/>
      <c r="U729" s="7"/>
      <c r="V729" s="109"/>
      <c r="W729" s="109"/>
      <c r="X729" s="1"/>
      <c r="Y729" s="1"/>
      <c r="Z729" s="7"/>
      <c r="AA729" s="7"/>
      <c r="AB729" s="109"/>
      <c r="AC729" s="109"/>
      <c r="AD729" s="1"/>
      <c r="AE729" s="1"/>
      <c r="AF729" s="7"/>
      <c r="AG729" s="7"/>
      <c r="AH729" s="109"/>
      <c r="AI729" s="109"/>
      <c r="AJ729" s="1"/>
      <c r="AK729" s="1"/>
      <c r="AL729" s="7"/>
      <c r="AM729" s="7"/>
      <c r="AN729" s="109"/>
      <c r="AO729" s="109"/>
      <c r="AP729" s="1"/>
      <c r="AQ729" s="1"/>
      <c r="AR729" s="7"/>
      <c r="AS729" s="7"/>
      <c r="AT729" s="109"/>
      <c r="AU729" s="109"/>
      <c r="AV729" s="1"/>
      <c r="AW729" s="1"/>
      <c r="AX729" s="7"/>
      <c r="AY729" s="7"/>
      <c r="AZ729" s="109"/>
      <c r="BA729" s="109"/>
      <c r="BB729" s="1"/>
      <c r="BC729" s="1"/>
      <c r="BD729" s="7"/>
      <c r="BE729" s="7"/>
      <c r="BF729" s="109"/>
      <c r="BG729" s="109"/>
    </row>
    <row r="730" spans="1:59" ht="14.25" customHeight="1">
      <c r="A730" s="1"/>
      <c r="B730" s="7"/>
      <c r="C730" s="7"/>
      <c r="D730" s="109"/>
      <c r="E730" s="109"/>
      <c r="F730" s="1"/>
      <c r="G730" s="1"/>
      <c r="H730" s="7"/>
      <c r="I730" s="7"/>
      <c r="J730" s="109"/>
      <c r="K730" s="109"/>
      <c r="L730" s="1"/>
      <c r="M730" s="1"/>
      <c r="N730" s="7"/>
      <c r="O730" s="7"/>
      <c r="P730" s="109"/>
      <c r="Q730" s="109"/>
      <c r="R730" s="1"/>
      <c r="S730" s="1"/>
      <c r="T730" s="7"/>
      <c r="U730" s="7"/>
      <c r="V730" s="109"/>
      <c r="W730" s="109"/>
      <c r="X730" s="1"/>
      <c r="Y730" s="1"/>
      <c r="Z730" s="7"/>
      <c r="AA730" s="7"/>
      <c r="AB730" s="109"/>
      <c r="AC730" s="109"/>
      <c r="AD730" s="1"/>
      <c r="AE730" s="1"/>
      <c r="AF730" s="7"/>
      <c r="AG730" s="7"/>
      <c r="AH730" s="109"/>
      <c r="AI730" s="109"/>
      <c r="AJ730" s="1"/>
      <c r="AK730" s="1"/>
      <c r="AL730" s="7"/>
      <c r="AM730" s="7"/>
      <c r="AN730" s="109"/>
      <c r="AO730" s="109"/>
      <c r="AP730" s="1"/>
      <c r="AQ730" s="1"/>
      <c r="AR730" s="7"/>
      <c r="AS730" s="7"/>
      <c r="AT730" s="109"/>
      <c r="AU730" s="109"/>
      <c r="AV730" s="1"/>
      <c r="AW730" s="1"/>
      <c r="AX730" s="7"/>
      <c r="AY730" s="7"/>
      <c r="AZ730" s="109"/>
      <c r="BA730" s="109"/>
      <c r="BB730" s="1"/>
      <c r="BC730" s="1"/>
      <c r="BD730" s="7"/>
      <c r="BE730" s="7"/>
      <c r="BF730" s="109"/>
      <c r="BG730" s="109"/>
    </row>
    <row r="731" spans="1:59" ht="14.25" customHeight="1">
      <c r="A731" s="1"/>
      <c r="B731" s="7"/>
      <c r="C731" s="7"/>
      <c r="D731" s="109"/>
      <c r="E731" s="109"/>
      <c r="F731" s="1"/>
      <c r="G731" s="1"/>
      <c r="H731" s="7"/>
      <c r="I731" s="7"/>
      <c r="J731" s="109"/>
      <c r="K731" s="109"/>
      <c r="L731" s="1"/>
      <c r="M731" s="1"/>
      <c r="N731" s="7"/>
      <c r="O731" s="7"/>
      <c r="P731" s="109"/>
      <c r="Q731" s="109"/>
      <c r="R731" s="1"/>
      <c r="S731" s="1"/>
      <c r="T731" s="7"/>
      <c r="U731" s="7"/>
      <c r="V731" s="109"/>
      <c r="W731" s="109"/>
      <c r="X731" s="1"/>
      <c r="Y731" s="1"/>
      <c r="Z731" s="7"/>
      <c r="AA731" s="7"/>
      <c r="AB731" s="109"/>
      <c r="AC731" s="109"/>
      <c r="AD731" s="1"/>
      <c r="AE731" s="1"/>
      <c r="AF731" s="7"/>
      <c r="AG731" s="7"/>
      <c r="AH731" s="109"/>
      <c r="AI731" s="109"/>
      <c r="AJ731" s="1"/>
      <c r="AK731" s="1"/>
      <c r="AL731" s="7"/>
      <c r="AM731" s="7"/>
      <c r="AN731" s="109"/>
      <c r="AO731" s="109"/>
      <c r="AP731" s="1"/>
      <c r="AQ731" s="1"/>
      <c r="AR731" s="7"/>
      <c r="AS731" s="7"/>
      <c r="AT731" s="109"/>
      <c r="AU731" s="109"/>
      <c r="AV731" s="1"/>
      <c r="AW731" s="1"/>
      <c r="AX731" s="7"/>
      <c r="AY731" s="7"/>
      <c r="AZ731" s="109"/>
      <c r="BA731" s="109"/>
      <c r="BB731" s="1"/>
      <c r="BC731" s="1"/>
      <c r="BD731" s="7"/>
      <c r="BE731" s="7"/>
      <c r="BF731" s="109"/>
      <c r="BG731" s="109"/>
    </row>
    <row r="732" spans="1:59" ht="14.25" customHeight="1">
      <c r="A732" s="1"/>
      <c r="B732" s="7"/>
      <c r="C732" s="7"/>
      <c r="D732" s="109"/>
      <c r="E732" s="109"/>
      <c r="F732" s="1"/>
      <c r="G732" s="1"/>
      <c r="H732" s="7"/>
      <c r="I732" s="7"/>
      <c r="J732" s="109"/>
      <c r="K732" s="109"/>
      <c r="L732" s="1"/>
      <c r="M732" s="1"/>
      <c r="N732" s="7"/>
      <c r="O732" s="7"/>
      <c r="P732" s="109"/>
      <c r="Q732" s="109"/>
      <c r="R732" s="1"/>
      <c r="S732" s="1"/>
      <c r="T732" s="7"/>
      <c r="U732" s="7"/>
      <c r="V732" s="109"/>
      <c r="W732" s="109"/>
      <c r="X732" s="1"/>
      <c r="Y732" s="1"/>
      <c r="Z732" s="7"/>
      <c r="AA732" s="7"/>
      <c r="AB732" s="109"/>
      <c r="AC732" s="109"/>
      <c r="AD732" s="1"/>
      <c r="AE732" s="1"/>
      <c r="AF732" s="7"/>
      <c r="AG732" s="7"/>
      <c r="AH732" s="109"/>
      <c r="AI732" s="109"/>
      <c r="AJ732" s="1"/>
      <c r="AK732" s="1"/>
      <c r="AL732" s="7"/>
      <c r="AM732" s="7"/>
      <c r="AN732" s="109"/>
      <c r="AO732" s="109"/>
      <c r="AP732" s="1"/>
      <c r="AQ732" s="1"/>
      <c r="AR732" s="7"/>
      <c r="AS732" s="7"/>
      <c r="AT732" s="109"/>
      <c r="AU732" s="109"/>
      <c r="AV732" s="1"/>
      <c r="AW732" s="1"/>
      <c r="AX732" s="7"/>
      <c r="AY732" s="7"/>
      <c r="AZ732" s="109"/>
      <c r="BA732" s="109"/>
      <c r="BB732" s="1"/>
      <c r="BC732" s="1"/>
      <c r="BD732" s="7"/>
      <c r="BE732" s="7"/>
      <c r="BF732" s="109"/>
      <c r="BG732" s="109"/>
    </row>
    <row r="733" spans="1:59" ht="14.25" customHeight="1">
      <c r="A733" s="1"/>
      <c r="B733" s="7"/>
      <c r="C733" s="7"/>
      <c r="D733" s="109"/>
      <c r="E733" s="109"/>
      <c r="F733" s="1"/>
      <c r="G733" s="1"/>
      <c r="H733" s="7"/>
      <c r="I733" s="7"/>
      <c r="J733" s="109"/>
      <c r="K733" s="109"/>
      <c r="L733" s="1"/>
      <c r="M733" s="1"/>
      <c r="N733" s="7"/>
      <c r="O733" s="7"/>
      <c r="P733" s="109"/>
      <c r="Q733" s="109"/>
      <c r="R733" s="1"/>
      <c r="S733" s="1"/>
      <c r="T733" s="7"/>
      <c r="U733" s="7"/>
      <c r="V733" s="109"/>
      <c r="W733" s="109"/>
      <c r="X733" s="1"/>
      <c r="Y733" s="1"/>
      <c r="Z733" s="7"/>
      <c r="AA733" s="7"/>
      <c r="AB733" s="109"/>
      <c r="AC733" s="109"/>
      <c r="AD733" s="1"/>
      <c r="AE733" s="1"/>
      <c r="AF733" s="7"/>
      <c r="AG733" s="7"/>
      <c r="AH733" s="109"/>
      <c r="AI733" s="109"/>
      <c r="AJ733" s="1"/>
      <c r="AK733" s="1"/>
      <c r="AL733" s="7"/>
      <c r="AM733" s="7"/>
      <c r="AN733" s="109"/>
      <c r="AO733" s="109"/>
      <c r="AP733" s="1"/>
      <c r="AQ733" s="1"/>
      <c r="AR733" s="7"/>
      <c r="AS733" s="7"/>
      <c r="AT733" s="109"/>
      <c r="AU733" s="109"/>
      <c r="AV733" s="1"/>
      <c r="AW733" s="1"/>
      <c r="AX733" s="7"/>
      <c r="AY733" s="7"/>
      <c r="AZ733" s="109"/>
      <c r="BA733" s="109"/>
      <c r="BB733" s="1"/>
      <c r="BC733" s="1"/>
      <c r="BD733" s="7"/>
      <c r="BE733" s="7"/>
      <c r="BF733" s="109"/>
      <c r="BG733" s="109"/>
    </row>
    <row r="734" spans="1:59" ht="14.25" customHeight="1">
      <c r="A734" s="1"/>
      <c r="B734" s="7"/>
      <c r="C734" s="7"/>
      <c r="D734" s="109"/>
      <c r="E734" s="109"/>
      <c r="F734" s="1"/>
      <c r="G734" s="1"/>
      <c r="H734" s="7"/>
      <c r="I734" s="7"/>
      <c r="J734" s="109"/>
      <c r="K734" s="109"/>
      <c r="L734" s="1"/>
      <c r="M734" s="1"/>
      <c r="N734" s="7"/>
      <c r="O734" s="7"/>
      <c r="P734" s="109"/>
      <c r="Q734" s="109"/>
      <c r="R734" s="1"/>
      <c r="S734" s="1"/>
      <c r="T734" s="7"/>
      <c r="U734" s="7"/>
      <c r="V734" s="109"/>
      <c r="W734" s="109"/>
      <c r="X734" s="1"/>
      <c r="Y734" s="1"/>
      <c r="Z734" s="7"/>
      <c r="AA734" s="7"/>
      <c r="AB734" s="109"/>
      <c r="AC734" s="109"/>
      <c r="AD734" s="1"/>
      <c r="AE734" s="1"/>
      <c r="AF734" s="7"/>
      <c r="AG734" s="7"/>
      <c r="AH734" s="109"/>
      <c r="AI734" s="109"/>
      <c r="AJ734" s="1"/>
      <c r="AK734" s="1"/>
      <c r="AL734" s="7"/>
      <c r="AM734" s="7"/>
      <c r="AN734" s="109"/>
      <c r="AO734" s="109"/>
      <c r="AP734" s="1"/>
      <c r="AQ734" s="1"/>
      <c r="AR734" s="7"/>
      <c r="AS734" s="7"/>
      <c r="AT734" s="109"/>
      <c r="AU734" s="109"/>
      <c r="AV734" s="1"/>
      <c r="AW734" s="1"/>
      <c r="AX734" s="7"/>
      <c r="AY734" s="7"/>
      <c r="AZ734" s="109"/>
      <c r="BA734" s="109"/>
      <c r="BB734" s="1"/>
      <c r="BC734" s="1"/>
      <c r="BD734" s="7"/>
      <c r="BE734" s="7"/>
      <c r="BF734" s="109"/>
      <c r="BG734" s="109"/>
    </row>
    <row r="735" spans="1:59" ht="14.25" customHeight="1">
      <c r="A735" s="1"/>
      <c r="B735" s="7"/>
      <c r="C735" s="7"/>
      <c r="D735" s="109"/>
      <c r="E735" s="109"/>
      <c r="F735" s="1"/>
      <c r="G735" s="1"/>
      <c r="H735" s="7"/>
      <c r="I735" s="7"/>
      <c r="J735" s="109"/>
      <c r="K735" s="109"/>
      <c r="L735" s="1"/>
      <c r="M735" s="1"/>
      <c r="N735" s="7"/>
      <c r="O735" s="7"/>
      <c r="P735" s="109"/>
      <c r="Q735" s="109"/>
      <c r="R735" s="1"/>
      <c r="S735" s="1"/>
      <c r="T735" s="7"/>
      <c r="U735" s="7"/>
      <c r="V735" s="109"/>
      <c r="W735" s="109"/>
      <c r="X735" s="1"/>
      <c r="Y735" s="1"/>
      <c r="Z735" s="7"/>
      <c r="AA735" s="7"/>
      <c r="AB735" s="109"/>
      <c r="AC735" s="109"/>
      <c r="AD735" s="1"/>
      <c r="AE735" s="1"/>
      <c r="AF735" s="7"/>
      <c r="AG735" s="7"/>
      <c r="AH735" s="109"/>
      <c r="AI735" s="109"/>
      <c r="AJ735" s="1"/>
      <c r="AK735" s="1"/>
      <c r="AL735" s="7"/>
      <c r="AM735" s="7"/>
      <c r="AN735" s="109"/>
      <c r="AO735" s="109"/>
      <c r="AP735" s="1"/>
      <c r="AQ735" s="1"/>
      <c r="AR735" s="7"/>
      <c r="AS735" s="7"/>
      <c r="AT735" s="109"/>
      <c r="AU735" s="109"/>
      <c r="AV735" s="1"/>
      <c r="AW735" s="1"/>
      <c r="AX735" s="7"/>
      <c r="AY735" s="7"/>
      <c r="AZ735" s="109"/>
      <c r="BA735" s="109"/>
      <c r="BB735" s="1"/>
      <c r="BC735" s="1"/>
      <c r="BD735" s="7"/>
      <c r="BE735" s="7"/>
      <c r="BF735" s="109"/>
      <c r="BG735" s="109"/>
    </row>
    <row r="736" spans="1:59" ht="14.25" customHeight="1">
      <c r="A736" s="1"/>
      <c r="B736" s="7"/>
      <c r="C736" s="7"/>
      <c r="D736" s="109"/>
      <c r="E736" s="109"/>
      <c r="F736" s="1"/>
      <c r="G736" s="1"/>
      <c r="H736" s="7"/>
      <c r="I736" s="7"/>
      <c r="J736" s="109"/>
      <c r="K736" s="109"/>
      <c r="L736" s="1"/>
      <c r="M736" s="1"/>
      <c r="N736" s="7"/>
      <c r="O736" s="7"/>
      <c r="P736" s="109"/>
      <c r="Q736" s="109"/>
      <c r="R736" s="1"/>
      <c r="S736" s="1"/>
      <c r="T736" s="7"/>
      <c r="U736" s="7"/>
      <c r="V736" s="109"/>
      <c r="W736" s="109"/>
      <c r="X736" s="1"/>
      <c r="Y736" s="1"/>
      <c r="Z736" s="7"/>
      <c r="AA736" s="7"/>
      <c r="AB736" s="109"/>
      <c r="AC736" s="109"/>
      <c r="AD736" s="1"/>
      <c r="AE736" s="1"/>
      <c r="AF736" s="7"/>
      <c r="AG736" s="7"/>
      <c r="AH736" s="109"/>
      <c r="AI736" s="109"/>
      <c r="AJ736" s="1"/>
      <c r="AK736" s="1"/>
      <c r="AL736" s="7"/>
      <c r="AM736" s="7"/>
      <c r="AN736" s="109"/>
      <c r="AO736" s="109"/>
      <c r="AP736" s="1"/>
      <c r="AQ736" s="1"/>
      <c r="AR736" s="7"/>
      <c r="AS736" s="7"/>
      <c r="AT736" s="109"/>
      <c r="AU736" s="109"/>
      <c r="AV736" s="1"/>
      <c r="AW736" s="1"/>
      <c r="AX736" s="7"/>
      <c r="AY736" s="7"/>
      <c r="AZ736" s="109"/>
      <c r="BA736" s="109"/>
      <c r="BB736" s="1"/>
      <c r="BC736" s="1"/>
      <c r="BD736" s="7"/>
      <c r="BE736" s="7"/>
      <c r="BF736" s="109"/>
      <c r="BG736" s="109"/>
    </row>
    <row r="737" spans="1:59" ht="14.25" customHeight="1">
      <c r="A737" s="1"/>
      <c r="B737" s="7"/>
      <c r="C737" s="7"/>
      <c r="D737" s="109"/>
      <c r="E737" s="109"/>
      <c r="F737" s="1"/>
      <c r="G737" s="1"/>
      <c r="H737" s="7"/>
      <c r="I737" s="7"/>
      <c r="J737" s="109"/>
      <c r="K737" s="109"/>
      <c r="L737" s="1"/>
      <c r="M737" s="1"/>
      <c r="N737" s="7"/>
      <c r="O737" s="7"/>
      <c r="P737" s="109"/>
      <c r="Q737" s="109"/>
      <c r="R737" s="1"/>
      <c r="S737" s="1"/>
      <c r="T737" s="7"/>
      <c r="U737" s="7"/>
      <c r="V737" s="109"/>
      <c r="W737" s="109"/>
      <c r="X737" s="1"/>
      <c r="Y737" s="1"/>
      <c r="Z737" s="7"/>
      <c r="AA737" s="7"/>
      <c r="AB737" s="109"/>
      <c r="AC737" s="109"/>
      <c r="AD737" s="1"/>
      <c r="AE737" s="1"/>
      <c r="AF737" s="7"/>
      <c r="AG737" s="7"/>
      <c r="AH737" s="109"/>
      <c r="AI737" s="109"/>
      <c r="AJ737" s="1"/>
      <c r="AK737" s="1"/>
      <c r="AL737" s="7"/>
      <c r="AM737" s="7"/>
      <c r="AN737" s="109"/>
      <c r="AO737" s="109"/>
      <c r="AP737" s="1"/>
      <c r="AQ737" s="1"/>
      <c r="AR737" s="7"/>
      <c r="AS737" s="7"/>
      <c r="AT737" s="109"/>
      <c r="AU737" s="109"/>
      <c r="AV737" s="1"/>
      <c r="AW737" s="1"/>
      <c r="AX737" s="7"/>
      <c r="AY737" s="7"/>
      <c r="AZ737" s="109"/>
      <c r="BA737" s="109"/>
      <c r="BB737" s="1"/>
      <c r="BC737" s="1"/>
      <c r="BD737" s="7"/>
      <c r="BE737" s="7"/>
      <c r="BF737" s="109"/>
      <c r="BG737" s="109"/>
    </row>
    <row r="738" spans="1:59" ht="14.25" customHeight="1">
      <c r="A738" s="1"/>
      <c r="B738" s="7"/>
      <c r="C738" s="7"/>
      <c r="D738" s="109"/>
      <c r="E738" s="109"/>
      <c r="F738" s="1"/>
      <c r="G738" s="1"/>
      <c r="H738" s="7"/>
      <c r="I738" s="7"/>
      <c r="J738" s="109"/>
      <c r="K738" s="109"/>
      <c r="L738" s="1"/>
      <c r="M738" s="1"/>
      <c r="N738" s="7"/>
      <c r="O738" s="7"/>
      <c r="P738" s="109"/>
      <c r="Q738" s="109"/>
      <c r="R738" s="1"/>
      <c r="S738" s="1"/>
      <c r="T738" s="7"/>
      <c r="U738" s="7"/>
      <c r="V738" s="109"/>
      <c r="W738" s="109"/>
      <c r="X738" s="1"/>
      <c r="Y738" s="1"/>
      <c r="Z738" s="7"/>
      <c r="AA738" s="7"/>
      <c r="AB738" s="109"/>
      <c r="AC738" s="109"/>
      <c r="AD738" s="1"/>
      <c r="AE738" s="1"/>
      <c r="AF738" s="7"/>
      <c r="AG738" s="7"/>
      <c r="AH738" s="109"/>
      <c r="AI738" s="109"/>
      <c r="AJ738" s="1"/>
      <c r="AK738" s="1"/>
      <c r="AL738" s="7"/>
      <c r="AM738" s="7"/>
      <c r="AN738" s="109"/>
      <c r="AO738" s="109"/>
      <c r="AP738" s="1"/>
      <c r="AQ738" s="1"/>
      <c r="AR738" s="7"/>
      <c r="AS738" s="7"/>
      <c r="AT738" s="109"/>
      <c r="AU738" s="109"/>
      <c r="AV738" s="1"/>
      <c r="AW738" s="1"/>
      <c r="AX738" s="7"/>
      <c r="AY738" s="7"/>
      <c r="AZ738" s="109"/>
      <c r="BA738" s="109"/>
      <c r="BB738" s="1"/>
      <c r="BC738" s="1"/>
      <c r="BD738" s="7"/>
      <c r="BE738" s="7"/>
      <c r="BF738" s="109"/>
      <c r="BG738" s="109"/>
    </row>
    <row r="739" spans="1:59" ht="14.25" customHeight="1">
      <c r="A739" s="1"/>
      <c r="B739" s="7"/>
      <c r="C739" s="7"/>
      <c r="D739" s="109"/>
      <c r="E739" s="109"/>
      <c r="F739" s="1"/>
      <c r="G739" s="1"/>
      <c r="H739" s="7"/>
      <c r="I739" s="7"/>
      <c r="J739" s="109"/>
      <c r="K739" s="109"/>
      <c r="L739" s="1"/>
      <c r="M739" s="1"/>
      <c r="N739" s="7"/>
      <c r="O739" s="7"/>
      <c r="P739" s="109"/>
      <c r="Q739" s="109"/>
      <c r="R739" s="1"/>
      <c r="S739" s="1"/>
      <c r="T739" s="7"/>
      <c r="U739" s="7"/>
      <c r="V739" s="109"/>
      <c r="W739" s="109"/>
      <c r="X739" s="1"/>
      <c r="Y739" s="1"/>
      <c r="Z739" s="7"/>
      <c r="AA739" s="7"/>
      <c r="AB739" s="109"/>
      <c r="AC739" s="109"/>
      <c r="AD739" s="1"/>
      <c r="AE739" s="1"/>
      <c r="AF739" s="7"/>
      <c r="AG739" s="7"/>
      <c r="AH739" s="109"/>
      <c r="AI739" s="109"/>
      <c r="AJ739" s="1"/>
      <c r="AK739" s="1"/>
      <c r="AL739" s="7"/>
      <c r="AM739" s="7"/>
      <c r="AN739" s="109"/>
      <c r="AO739" s="109"/>
      <c r="AP739" s="1"/>
      <c r="AQ739" s="1"/>
      <c r="AR739" s="7"/>
      <c r="AS739" s="7"/>
      <c r="AT739" s="109"/>
      <c r="AU739" s="109"/>
      <c r="AV739" s="1"/>
      <c r="AW739" s="1"/>
      <c r="AX739" s="7"/>
      <c r="AY739" s="7"/>
      <c r="AZ739" s="109"/>
      <c r="BA739" s="109"/>
      <c r="BB739" s="1"/>
      <c r="BC739" s="1"/>
      <c r="BD739" s="7"/>
      <c r="BE739" s="7"/>
      <c r="BF739" s="109"/>
      <c r="BG739" s="109"/>
    </row>
    <row r="740" spans="1:59" ht="14.25" customHeight="1">
      <c r="A740" s="1"/>
      <c r="B740" s="7"/>
      <c r="C740" s="7"/>
      <c r="D740" s="109"/>
      <c r="E740" s="109"/>
      <c r="F740" s="1"/>
      <c r="G740" s="1"/>
      <c r="H740" s="7"/>
      <c r="I740" s="7"/>
      <c r="J740" s="109"/>
      <c r="K740" s="109"/>
      <c r="L740" s="1"/>
      <c r="M740" s="1"/>
      <c r="N740" s="7"/>
      <c r="O740" s="7"/>
      <c r="P740" s="109"/>
      <c r="Q740" s="109"/>
      <c r="R740" s="1"/>
      <c r="S740" s="1"/>
      <c r="T740" s="7"/>
      <c r="U740" s="7"/>
      <c r="V740" s="109"/>
      <c r="W740" s="109"/>
      <c r="X740" s="1"/>
      <c r="Y740" s="1"/>
      <c r="Z740" s="7"/>
      <c r="AA740" s="7"/>
      <c r="AB740" s="109"/>
      <c r="AC740" s="109"/>
      <c r="AD740" s="1"/>
      <c r="AE740" s="1"/>
      <c r="AF740" s="7"/>
      <c r="AG740" s="7"/>
      <c r="AH740" s="109"/>
      <c r="AI740" s="109"/>
      <c r="AJ740" s="1"/>
      <c r="AK740" s="1"/>
      <c r="AL740" s="7"/>
      <c r="AM740" s="7"/>
      <c r="AN740" s="109"/>
      <c r="AO740" s="109"/>
      <c r="AP740" s="1"/>
      <c r="AQ740" s="1"/>
      <c r="AR740" s="7"/>
      <c r="AS740" s="7"/>
      <c r="AT740" s="109"/>
      <c r="AU740" s="109"/>
      <c r="AV740" s="1"/>
      <c r="AW740" s="1"/>
      <c r="AX740" s="7"/>
      <c r="AY740" s="7"/>
      <c r="AZ740" s="109"/>
      <c r="BA740" s="109"/>
      <c r="BB740" s="1"/>
      <c r="BC740" s="1"/>
      <c r="BD740" s="7"/>
      <c r="BE740" s="7"/>
      <c r="BF740" s="109"/>
      <c r="BG740" s="109"/>
    </row>
    <row r="741" spans="1:59" ht="14.25" customHeight="1">
      <c r="A741" s="1"/>
      <c r="B741" s="7"/>
      <c r="C741" s="7"/>
      <c r="D741" s="109"/>
      <c r="E741" s="109"/>
      <c r="F741" s="1"/>
      <c r="G741" s="1"/>
      <c r="H741" s="7"/>
      <c r="I741" s="7"/>
      <c r="J741" s="109"/>
      <c r="K741" s="109"/>
      <c r="L741" s="1"/>
      <c r="M741" s="1"/>
      <c r="N741" s="7"/>
      <c r="O741" s="7"/>
      <c r="P741" s="109"/>
      <c r="Q741" s="109"/>
      <c r="R741" s="1"/>
      <c r="S741" s="1"/>
      <c r="T741" s="7"/>
      <c r="U741" s="7"/>
      <c r="V741" s="109"/>
      <c r="W741" s="109"/>
      <c r="X741" s="1"/>
      <c r="Y741" s="1"/>
      <c r="Z741" s="7"/>
      <c r="AA741" s="7"/>
      <c r="AB741" s="109"/>
      <c r="AC741" s="109"/>
      <c r="AD741" s="1"/>
      <c r="AE741" s="1"/>
      <c r="AF741" s="7"/>
      <c r="AG741" s="7"/>
      <c r="AH741" s="109"/>
      <c r="AI741" s="109"/>
      <c r="AJ741" s="1"/>
      <c r="AK741" s="1"/>
      <c r="AL741" s="7"/>
      <c r="AM741" s="7"/>
      <c r="AN741" s="109"/>
      <c r="AO741" s="109"/>
      <c r="AP741" s="1"/>
      <c r="AQ741" s="1"/>
      <c r="AR741" s="7"/>
      <c r="AS741" s="7"/>
      <c r="AT741" s="109"/>
      <c r="AU741" s="109"/>
      <c r="AV741" s="1"/>
      <c r="AW741" s="1"/>
      <c r="AX741" s="7"/>
      <c r="AY741" s="7"/>
      <c r="AZ741" s="109"/>
      <c r="BA741" s="109"/>
      <c r="BB741" s="1"/>
      <c r="BC741" s="1"/>
      <c r="BD741" s="7"/>
      <c r="BE741" s="7"/>
      <c r="BF741" s="109"/>
      <c r="BG741" s="109"/>
    </row>
    <row r="742" spans="1:59" ht="14.25" customHeight="1">
      <c r="A742" s="1"/>
      <c r="B742" s="7"/>
      <c r="C742" s="7"/>
      <c r="D742" s="109"/>
      <c r="E742" s="109"/>
      <c r="F742" s="1"/>
      <c r="G742" s="1"/>
      <c r="H742" s="7"/>
      <c r="I742" s="7"/>
      <c r="J742" s="109"/>
      <c r="K742" s="109"/>
      <c r="L742" s="1"/>
      <c r="M742" s="1"/>
      <c r="N742" s="7"/>
      <c r="O742" s="7"/>
      <c r="P742" s="109"/>
      <c r="Q742" s="109"/>
      <c r="R742" s="1"/>
      <c r="S742" s="1"/>
      <c r="T742" s="7"/>
      <c r="U742" s="7"/>
      <c r="V742" s="109"/>
      <c r="W742" s="109"/>
      <c r="X742" s="1"/>
      <c r="Y742" s="1"/>
      <c r="Z742" s="7"/>
      <c r="AA742" s="7"/>
      <c r="AB742" s="109"/>
      <c r="AC742" s="109"/>
      <c r="AD742" s="1"/>
      <c r="AE742" s="1"/>
      <c r="AF742" s="7"/>
      <c r="AG742" s="7"/>
      <c r="AH742" s="109"/>
      <c r="AI742" s="109"/>
      <c r="AJ742" s="1"/>
      <c r="AK742" s="1"/>
      <c r="AL742" s="7"/>
      <c r="AM742" s="7"/>
      <c r="AN742" s="109"/>
      <c r="AO742" s="109"/>
      <c r="AP742" s="1"/>
      <c r="AQ742" s="1"/>
      <c r="AR742" s="7"/>
      <c r="AS742" s="7"/>
      <c r="AT742" s="109"/>
      <c r="AU742" s="109"/>
      <c r="AV742" s="1"/>
      <c r="AW742" s="1"/>
      <c r="AX742" s="7"/>
      <c r="AY742" s="7"/>
      <c r="AZ742" s="109"/>
      <c r="BA742" s="109"/>
      <c r="BB742" s="1"/>
      <c r="BC742" s="1"/>
      <c r="BD742" s="7"/>
      <c r="BE742" s="7"/>
      <c r="BF742" s="109"/>
      <c r="BG742" s="109"/>
    </row>
    <row r="743" spans="1:59" ht="14.25" customHeight="1">
      <c r="A743" s="1"/>
      <c r="B743" s="7"/>
      <c r="C743" s="7"/>
      <c r="D743" s="109"/>
      <c r="E743" s="109"/>
      <c r="F743" s="1"/>
      <c r="G743" s="1"/>
      <c r="H743" s="7"/>
      <c r="I743" s="7"/>
      <c r="J743" s="109"/>
      <c r="K743" s="109"/>
      <c r="L743" s="1"/>
      <c r="M743" s="1"/>
      <c r="N743" s="7"/>
      <c r="O743" s="7"/>
      <c r="P743" s="109"/>
      <c r="Q743" s="109"/>
      <c r="R743" s="1"/>
      <c r="S743" s="1"/>
      <c r="T743" s="7"/>
      <c r="U743" s="7"/>
      <c r="V743" s="109"/>
      <c r="W743" s="109"/>
      <c r="X743" s="1"/>
      <c r="Y743" s="1"/>
      <c r="Z743" s="7"/>
      <c r="AA743" s="7"/>
      <c r="AB743" s="109"/>
      <c r="AC743" s="109"/>
      <c r="AD743" s="1"/>
      <c r="AE743" s="1"/>
      <c r="AF743" s="7"/>
      <c r="AG743" s="7"/>
      <c r="AH743" s="109"/>
      <c r="AI743" s="109"/>
      <c r="AJ743" s="1"/>
      <c r="AK743" s="1"/>
      <c r="AL743" s="7"/>
      <c r="AM743" s="7"/>
      <c r="AN743" s="109"/>
      <c r="AO743" s="109"/>
      <c r="AP743" s="1"/>
      <c r="AQ743" s="1"/>
      <c r="AR743" s="7"/>
      <c r="AS743" s="7"/>
      <c r="AT743" s="109"/>
      <c r="AU743" s="109"/>
      <c r="AV743" s="1"/>
      <c r="AW743" s="1"/>
      <c r="AX743" s="7"/>
      <c r="AY743" s="7"/>
      <c r="AZ743" s="109"/>
      <c r="BA743" s="109"/>
      <c r="BB743" s="1"/>
      <c r="BC743" s="1"/>
      <c r="BD743" s="7"/>
      <c r="BE743" s="7"/>
      <c r="BF743" s="109"/>
      <c r="BG743" s="109"/>
    </row>
    <row r="744" spans="1:59" ht="14.25" customHeight="1">
      <c r="A744" s="1"/>
      <c r="B744" s="7"/>
      <c r="C744" s="7"/>
      <c r="D744" s="109"/>
      <c r="E744" s="109"/>
      <c r="F744" s="1"/>
      <c r="G744" s="1"/>
      <c r="H744" s="7"/>
      <c r="I744" s="7"/>
      <c r="J744" s="109"/>
      <c r="K744" s="109"/>
      <c r="L744" s="1"/>
      <c r="M744" s="1"/>
      <c r="N744" s="7"/>
      <c r="O744" s="7"/>
      <c r="P744" s="109"/>
      <c r="Q744" s="109"/>
      <c r="R744" s="1"/>
      <c r="S744" s="1"/>
      <c r="T744" s="7"/>
      <c r="U744" s="7"/>
      <c r="V744" s="109"/>
      <c r="W744" s="109"/>
      <c r="X744" s="1"/>
      <c r="Y744" s="1"/>
      <c r="Z744" s="7"/>
      <c r="AA744" s="7"/>
      <c r="AB744" s="109"/>
      <c r="AC744" s="109"/>
      <c r="AD744" s="1"/>
      <c r="AE744" s="1"/>
      <c r="AF744" s="7"/>
      <c r="AG744" s="7"/>
      <c r="AH744" s="109"/>
      <c r="AI744" s="109"/>
      <c r="AJ744" s="1"/>
      <c r="AK744" s="1"/>
      <c r="AL744" s="7"/>
      <c r="AM744" s="7"/>
      <c r="AN744" s="109"/>
      <c r="AO744" s="109"/>
      <c r="AP744" s="1"/>
      <c r="AQ744" s="1"/>
      <c r="AR744" s="7"/>
      <c r="AS744" s="7"/>
      <c r="AT744" s="109"/>
      <c r="AU744" s="109"/>
      <c r="AV744" s="1"/>
      <c r="AW744" s="1"/>
      <c r="AX744" s="7"/>
      <c r="AY744" s="7"/>
      <c r="AZ744" s="109"/>
      <c r="BA744" s="109"/>
      <c r="BB744" s="1"/>
      <c r="BC744" s="1"/>
      <c r="BD744" s="7"/>
      <c r="BE744" s="7"/>
      <c r="BF744" s="109"/>
      <c r="BG744" s="109"/>
    </row>
    <row r="745" spans="1:59" ht="14.25" customHeight="1">
      <c r="A745" s="1"/>
      <c r="B745" s="7"/>
      <c r="C745" s="7"/>
      <c r="D745" s="109"/>
      <c r="E745" s="109"/>
      <c r="F745" s="1"/>
      <c r="G745" s="1"/>
      <c r="H745" s="7"/>
      <c r="I745" s="7"/>
      <c r="J745" s="109"/>
      <c r="K745" s="109"/>
      <c r="L745" s="1"/>
      <c r="M745" s="1"/>
      <c r="N745" s="7"/>
      <c r="O745" s="7"/>
      <c r="P745" s="109"/>
      <c r="Q745" s="109"/>
      <c r="R745" s="1"/>
      <c r="S745" s="1"/>
      <c r="T745" s="7"/>
      <c r="U745" s="7"/>
      <c r="V745" s="109"/>
      <c r="W745" s="109"/>
      <c r="X745" s="1"/>
      <c r="Y745" s="1"/>
      <c r="Z745" s="7"/>
      <c r="AA745" s="7"/>
      <c r="AB745" s="109"/>
      <c r="AC745" s="109"/>
      <c r="AD745" s="1"/>
      <c r="AE745" s="1"/>
      <c r="AF745" s="7"/>
      <c r="AG745" s="7"/>
      <c r="AH745" s="109"/>
      <c r="AI745" s="109"/>
      <c r="AJ745" s="1"/>
      <c r="AK745" s="1"/>
      <c r="AL745" s="7"/>
      <c r="AM745" s="7"/>
      <c r="AN745" s="109"/>
      <c r="AO745" s="109"/>
      <c r="AP745" s="1"/>
      <c r="AQ745" s="1"/>
      <c r="AR745" s="7"/>
      <c r="AS745" s="7"/>
      <c r="AT745" s="109"/>
      <c r="AU745" s="109"/>
      <c r="AV745" s="1"/>
      <c r="AW745" s="1"/>
      <c r="AX745" s="7"/>
      <c r="AY745" s="7"/>
      <c r="AZ745" s="109"/>
      <c r="BA745" s="109"/>
      <c r="BB745" s="1"/>
      <c r="BC745" s="1"/>
      <c r="BD745" s="7"/>
      <c r="BE745" s="7"/>
      <c r="BF745" s="109"/>
      <c r="BG745" s="109"/>
    </row>
    <row r="746" spans="1:59" ht="14.25" customHeight="1">
      <c r="A746" s="1"/>
      <c r="B746" s="7"/>
      <c r="C746" s="7"/>
      <c r="D746" s="109"/>
      <c r="E746" s="109"/>
      <c r="F746" s="1"/>
      <c r="G746" s="1"/>
      <c r="H746" s="7"/>
      <c r="I746" s="7"/>
      <c r="J746" s="109"/>
      <c r="K746" s="109"/>
      <c r="L746" s="1"/>
      <c r="M746" s="1"/>
      <c r="N746" s="7"/>
      <c r="O746" s="7"/>
      <c r="P746" s="109"/>
      <c r="Q746" s="109"/>
      <c r="R746" s="1"/>
      <c r="S746" s="1"/>
      <c r="T746" s="7"/>
      <c r="U746" s="7"/>
      <c r="V746" s="109"/>
      <c r="W746" s="109"/>
      <c r="X746" s="1"/>
      <c r="Y746" s="1"/>
      <c r="Z746" s="7"/>
      <c r="AA746" s="7"/>
      <c r="AB746" s="109"/>
      <c r="AC746" s="109"/>
      <c r="AD746" s="1"/>
      <c r="AE746" s="1"/>
      <c r="AF746" s="7"/>
      <c r="AG746" s="7"/>
      <c r="AH746" s="109"/>
      <c r="AI746" s="109"/>
      <c r="AJ746" s="1"/>
      <c r="AK746" s="1"/>
      <c r="AL746" s="7"/>
      <c r="AM746" s="7"/>
      <c r="AN746" s="109"/>
      <c r="AO746" s="109"/>
      <c r="AP746" s="1"/>
      <c r="AQ746" s="1"/>
      <c r="AR746" s="7"/>
      <c r="AS746" s="7"/>
      <c r="AT746" s="109"/>
      <c r="AU746" s="109"/>
      <c r="AV746" s="1"/>
      <c r="AW746" s="1"/>
      <c r="AX746" s="7"/>
      <c r="AY746" s="7"/>
      <c r="AZ746" s="109"/>
      <c r="BA746" s="109"/>
      <c r="BB746" s="1"/>
      <c r="BC746" s="1"/>
      <c r="BD746" s="7"/>
      <c r="BE746" s="7"/>
      <c r="BF746" s="109"/>
      <c r="BG746" s="109"/>
    </row>
    <row r="747" spans="1:59" ht="14.25" customHeight="1">
      <c r="A747" s="1"/>
      <c r="B747" s="7"/>
      <c r="C747" s="7"/>
      <c r="D747" s="109"/>
      <c r="E747" s="109"/>
      <c r="F747" s="1"/>
      <c r="G747" s="1"/>
      <c r="H747" s="7"/>
      <c r="I747" s="7"/>
      <c r="J747" s="109"/>
      <c r="K747" s="109"/>
      <c r="L747" s="1"/>
      <c r="M747" s="1"/>
      <c r="N747" s="7"/>
      <c r="O747" s="7"/>
      <c r="P747" s="109"/>
      <c r="Q747" s="109"/>
      <c r="R747" s="1"/>
      <c r="S747" s="1"/>
      <c r="T747" s="7"/>
      <c r="U747" s="7"/>
      <c r="V747" s="109"/>
      <c r="W747" s="109"/>
      <c r="X747" s="1"/>
      <c r="Y747" s="1"/>
      <c r="Z747" s="7"/>
      <c r="AA747" s="7"/>
      <c r="AB747" s="109"/>
      <c r="AC747" s="109"/>
      <c r="AD747" s="1"/>
      <c r="AE747" s="1"/>
      <c r="AF747" s="7"/>
      <c r="AG747" s="7"/>
      <c r="AH747" s="109"/>
      <c r="AI747" s="109"/>
      <c r="AJ747" s="1"/>
      <c r="AK747" s="1"/>
      <c r="AL747" s="7"/>
      <c r="AM747" s="7"/>
      <c r="AN747" s="109"/>
      <c r="AO747" s="109"/>
      <c r="AP747" s="1"/>
      <c r="AQ747" s="1"/>
      <c r="AR747" s="7"/>
      <c r="AS747" s="7"/>
      <c r="AT747" s="109"/>
      <c r="AU747" s="109"/>
      <c r="AV747" s="1"/>
      <c r="AW747" s="1"/>
      <c r="AX747" s="7"/>
      <c r="AY747" s="7"/>
      <c r="AZ747" s="109"/>
      <c r="BA747" s="109"/>
      <c r="BB747" s="1"/>
      <c r="BC747" s="1"/>
      <c r="BD747" s="7"/>
      <c r="BE747" s="7"/>
      <c r="BF747" s="109"/>
      <c r="BG747" s="109"/>
    </row>
    <row r="748" spans="1:59" ht="14.25" customHeight="1">
      <c r="A748" s="1"/>
      <c r="B748" s="7"/>
      <c r="C748" s="7"/>
      <c r="D748" s="109"/>
      <c r="E748" s="109"/>
      <c r="F748" s="1"/>
      <c r="G748" s="1"/>
      <c r="H748" s="7"/>
      <c r="I748" s="7"/>
      <c r="J748" s="109"/>
      <c r="K748" s="109"/>
      <c r="L748" s="1"/>
      <c r="M748" s="1"/>
      <c r="N748" s="7"/>
      <c r="O748" s="7"/>
      <c r="P748" s="109"/>
      <c r="Q748" s="109"/>
      <c r="R748" s="1"/>
      <c r="S748" s="1"/>
      <c r="T748" s="7"/>
      <c r="U748" s="7"/>
      <c r="V748" s="109"/>
      <c r="W748" s="109"/>
      <c r="X748" s="1"/>
      <c r="Y748" s="1"/>
      <c r="Z748" s="7"/>
      <c r="AA748" s="7"/>
      <c r="AB748" s="109"/>
      <c r="AC748" s="109"/>
      <c r="AD748" s="1"/>
      <c r="AE748" s="1"/>
      <c r="AF748" s="7"/>
      <c r="AG748" s="7"/>
      <c r="AH748" s="109"/>
      <c r="AI748" s="109"/>
      <c r="AJ748" s="1"/>
      <c r="AK748" s="1"/>
      <c r="AL748" s="7"/>
      <c r="AM748" s="7"/>
      <c r="AN748" s="109"/>
      <c r="AO748" s="109"/>
      <c r="AP748" s="1"/>
      <c r="AQ748" s="1"/>
      <c r="AR748" s="7"/>
      <c r="AS748" s="7"/>
      <c r="AT748" s="109"/>
      <c r="AU748" s="109"/>
      <c r="AV748" s="1"/>
      <c r="AW748" s="1"/>
      <c r="AX748" s="7"/>
      <c r="AY748" s="7"/>
      <c r="AZ748" s="109"/>
      <c r="BA748" s="109"/>
      <c r="BB748" s="1"/>
      <c r="BC748" s="1"/>
      <c r="BD748" s="7"/>
      <c r="BE748" s="7"/>
      <c r="BF748" s="109"/>
      <c r="BG748" s="109"/>
    </row>
    <row r="749" spans="1:59" ht="14.25" customHeight="1">
      <c r="A749" s="1"/>
      <c r="B749" s="7"/>
      <c r="C749" s="7"/>
      <c r="D749" s="109"/>
      <c r="E749" s="109"/>
      <c r="F749" s="1"/>
      <c r="G749" s="1"/>
      <c r="H749" s="7"/>
      <c r="I749" s="7"/>
      <c r="J749" s="109"/>
      <c r="K749" s="109"/>
      <c r="L749" s="1"/>
      <c r="M749" s="1"/>
      <c r="N749" s="7"/>
      <c r="O749" s="7"/>
      <c r="P749" s="109"/>
      <c r="Q749" s="109"/>
      <c r="R749" s="1"/>
      <c r="S749" s="1"/>
      <c r="T749" s="7"/>
      <c r="U749" s="7"/>
      <c r="V749" s="109"/>
      <c r="W749" s="109"/>
      <c r="X749" s="1"/>
      <c r="Y749" s="1"/>
      <c r="Z749" s="7"/>
      <c r="AA749" s="7"/>
      <c r="AB749" s="109"/>
      <c r="AC749" s="109"/>
      <c r="AD749" s="1"/>
      <c r="AE749" s="1"/>
      <c r="AF749" s="7"/>
      <c r="AG749" s="7"/>
      <c r="AH749" s="109"/>
      <c r="AI749" s="109"/>
      <c r="AJ749" s="1"/>
      <c r="AK749" s="1"/>
      <c r="AL749" s="7"/>
      <c r="AM749" s="7"/>
      <c r="AN749" s="109"/>
      <c r="AO749" s="109"/>
      <c r="AP749" s="1"/>
      <c r="AQ749" s="1"/>
      <c r="AR749" s="7"/>
      <c r="AS749" s="7"/>
      <c r="AT749" s="109"/>
      <c r="AU749" s="109"/>
      <c r="AV749" s="1"/>
      <c r="AW749" s="1"/>
      <c r="AX749" s="7"/>
      <c r="AY749" s="7"/>
      <c r="AZ749" s="109"/>
      <c r="BA749" s="109"/>
      <c r="BB749" s="1"/>
      <c r="BC749" s="1"/>
      <c r="BD749" s="7"/>
      <c r="BE749" s="7"/>
      <c r="BF749" s="109"/>
      <c r="BG749" s="109"/>
    </row>
    <row r="750" spans="1:59" ht="14.25" customHeight="1">
      <c r="A750" s="1"/>
      <c r="B750" s="7"/>
      <c r="C750" s="7"/>
      <c r="D750" s="109"/>
      <c r="E750" s="109"/>
      <c r="F750" s="1"/>
      <c r="G750" s="1"/>
      <c r="H750" s="7"/>
      <c r="I750" s="7"/>
      <c r="J750" s="109"/>
      <c r="K750" s="109"/>
      <c r="L750" s="1"/>
      <c r="M750" s="1"/>
      <c r="N750" s="7"/>
      <c r="O750" s="7"/>
      <c r="P750" s="109"/>
      <c r="Q750" s="109"/>
      <c r="R750" s="1"/>
      <c r="S750" s="1"/>
      <c r="T750" s="7"/>
      <c r="U750" s="7"/>
      <c r="V750" s="109"/>
      <c r="W750" s="109"/>
      <c r="X750" s="1"/>
      <c r="Y750" s="1"/>
      <c r="Z750" s="7"/>
      <c r="AA750" s="7"/>
      <c r="AB750" s="109"/>
      <c r="AC750" s="109"/>
      <c r="AD750" s="1"/>
      <c r="AE750" s="1"/>
      <c r="AF750" s="7"/>
      <c r="AG750" s="7"/>
      <c r="AH750" s="109"/>
      <c r="AI750" s="109"/>
      <c r="AJ750" s="1"/>
      <c r="AK750" s="1"/>
      <c r="AL750" s="7"/>
      <c r="AM750" s="7"/>
      <c r="AN750" s="109"/>
      <c r="AO750" s="109"/>
      <c r="AP750" s="1"/>
      <c r="AQ750" s="1"/>
      <c r="AR750" s="7"/>
      <c r="AS750" s="7"/>
      <c r="AT750" s="109"/>
      <c r="AU750" s="109"/>
      <c r="AV750" s="1"/>
      <c r="AW750" s="1"/>
      <c r="AX750" s="7"/>
      <c r="AY750" s="7"/>
      <c r="AZ750" s="109"/>
      <c r="BA750" s="109"/>
      <c r="BB750" s="1"/>
      <c r="BC750" s="1"/>
      <c r="BD750" s="7"/>
      <c r="BE750" s="7"/>
      <c r="BF750" s="109"/>
      <c r="BG750" s="109"/>
    </row>
    <row r="751" spans="1:59" ht="14.25" customHeight="1">
      <c r="A751" s="1"/>
      <c r="B751" s="7"/>
      <c r="C751" s="7"/>
      <c r="D751" s="109"/>
      <c r="E751" s="109"/>
      <c r="F751" s="1"/>
      <c r="G751" s="1"/>
      <c r="H751" s="7"/>
      <c r="I751" s="7"/>
      <c r="J751" s="109"/>
      <c r="K751" s="109"/>
      <c r="L751" s="1"/>
      <c r="M751" s="1"/>
      <c r="N751" s="7"/>
      <c r="O751" s="7"/>
      <c r="P751" s="109"/>
      <c r="Q751" s="109"/>
      <c r="R751" s="1"/>
      <c r="S751" s="1"/>
      <c r="T751" s="7"/>
      <c r="U751" s="7"/>
      <c r="V751" s="109"/>
      <c r="W751" s="109"/>
      <c r="X751" s="1"/>
      <c r="Y751" s="1"/>
      <c r="Z751" s="7"/>
      <c r="AA751" s="7"/>
      <c r="AB751" s="109"/>
      <c r="AC751" s="109"/>
      <c r="AD751" s="1"/>
      <c r="AE751" s="1"/>
      <c r="AF751" s="7"/>
      <c r="AG751" s="7"/>
      <c r="AH751" s="109"/>
      <c r="AI751" s="109"/>
      <c r="AJ751" s="1"/>
      <c r="AK751" s="1"/>
      <c r="AL751" s="7"/>
      <c r="AM751" s="7"/>
      <c r="AN751" s="109"/>
      <c r="AO751" s="109"/>
      <c r="AP751" s="1"/>
      <c r="AQ751" s="1"/>
      <c r="AR751" s="7"/>
      <c r="AS751" s="7"/>
      <c r="AT751" s="109"/>
      <c r="AU751" s="109"/>
      <c r="AV751" s="1"/>
      <c r="AW751" s="1"/>
      <c r="AX751" s="7"/>
      <c r="AY751" s="7"/>
      <c r="AZ751" s="109"/>
      <c r="BA751" s="109"/>
      <c r="BB751" s="1"/>
      <c r="BC751" s="1"/>
      <c r="BD751" s="7"/>
      <c r="BE751" s="7"/>
      <c r="BF751" s="109"/>
      <c r="BG751" s="109"/>
    </row>
    <row r="752" spans="1:59" ht="14.25" customHeight="1">
      <c r="A752" s="1"/>
      <c r="B752" s="7"/>
      <c r="C752" s="7"/>
      <c r="D752" s="109"/>
      <c r="E752" s="109"/>
      <c r="F752" s="1"/>
      <c r="G752" s="1"/>
      <c r="H752" s="7"/>
      <c r="I752" s="7"/>
      <c r="J752" s="109"/>
      <c r="K752" s="109"/>
      <c r="L752" s="1"/>
      <c r="M752" s="1"/>
      <c r="N752" s="7"/>
      <c r="O752" s="7"/>
      <c r="P752" s="109"/>
      <c r="Q752" s="109"/>
      <c r="R752" s="1"/>
      <c r="S752" s="1"/>
      <c r="T752" s="7"/>
      <c r="U752" s="7"/>
      <c r="V752" s="109"/>
      <c r="W752" s="109"/>
      <c r="X752" s="1"/>
      <c r="Y752" s="1"/>
      <c r="Z752" s="7"/>
      <c r="AA752" s="7"/>
      <c r="AB752" s="109"/>
      <c r="AC752" s="109"/>
      <c r="AD752" s="1"/>
      <c r="AE752" s="1"/>
      <c r="AF752" s="7"/>
      <c r="AG752" s="7"/>
      <c r="AH752" s="109"/>
      <c r="AI752" s="109"/>
      <c r="AJ752" s="1"/>
      <c r="AK752" s="1"/>
      <c r="AL752" s="7"/>
      <c r="AM752" s="7"/>
      <c r="AN752" s="109"/>
      <c r="AO752" s="109"/>
      <c r="AP752" s="1"/>
      <c r="AQ752" s="1"/>
      <c r="AR752" s="7"/>
      <c r="AS752" s="7"/>
      <c r="AT752" s="109"/>
      <c r="AU752" s="109"/>
      <c r="AV752" s="1"/>
      <c r="AW752" s="1"/>
      <c r="AX752" s="7"/>
      <c r="AY752" s="7"/>
      <c r="AZ752" s="109"/>
      <c r="BA752" s="109"/>
      <c r="BB752" s="1"/>
      <c r="BC752" s="1"/>
      <c r="BD752" s="7"/>
      <c r="BE752" s="7"/>
      <c r="BF752" s="109"/>
      <c r="BG752" s="109"/>
    </row>
    <row r="753" spans="1:59" ht="14.25" customHeight="1">
      <c r="A753" s="1"/>
      <c r="B753" s="7"/>
      <c r="C753" s="7"/>
      <c r="D753" s="109"/>
      <c r="E753" s="109"/>
      <c r="F753" s="1"/>
      <c r="G753" s="1"/>
      <c r="H753" s="7"/>
      <c r="I753" s="7"/>
      <c r="J753" s="109"/>
      <c r="K753" s="109"/>
      <c r="L753" s="1"/>
      <c r="M753" s="1"/>
      <c r="N753" s="7"/>
      <c r="O753" s="7"/>
      <c r="P753" s="109"/>
      <c r="Q753" s="109"/>
      <c r="R753" s="1"/>
      <c r="S753" s="1"/>
      <c r="T753" s="7"/>
      <c r="U753" s="7"/>
      <c r="V753" s="109"/>
      <c r="W753" s="109"/>
      <c r="X753" s="1"/>
      <c r="Y753" s="1"/>
      <c r="Z753" s="7"/>
      <c r="AA753" s="7"/>
      <c r="AB753" s="109"/>
      <c r="AC753" s="109"/>
      <c r="AD753" s="1"/>
      <c r="AE753" s="1"/>
      <c r="AF753" s="7"/>
      <c r="AG753" s="7"/>
      <c r="AH753" s="109"/>
      <c r="AI753" s="109"/>
      <c r="AJ753" s="1"/>
      <c r="AK753" s="1"/>
      <c r="AL753" s="7"/>
      <c r="AM753" s="7"/>
      <c r="AN753" s="109"/>
      <c r="AO753" s="109"/>
      <c r="AP753" s="1"/>
      <c r="AQ753" s="1"/>
      <c r="AR753" s="7"/>
      <c r="AS753" s="7"/>
      <c r="AT753" s="109"/>
      <c r="AU753" s="109"/>
      <c r="AV753" s="1"/>
      <c r="AW753" s="1"/>
      <c r="AX753" s="7"/>
      <c r="AY753" s="7"/>
      <c r="AZ753" s="109"/>
      <c r="BA753" s="109"/>
      <c r="BB753" s="1"/>
      <c r="BC753" s="1"/>
      <c r="BD753" s="7"/>
      <c r="BE753" s="7"/>
      <c r="BF753" s="109"/>
      <c r="BG753" s="109"/>
    </row>
    <row r="754" spans="1:59" ht="14.25" customHeight="1">
      <c r="A754" s="1"/>
      <c r="B754" s="7"/>
      <c r="C754" s="7"/>
      <c r="D754" s="109"/>
      <c r="E754" s="109"/>
      <c r="F754" s="1"/>
      <c r="G754" s="1"/>
      <c r="H754" s="7"/>
      <c r="I754" s="7"/>
      <c r="J754" s="109"/>
      <c r="K754" s="109"/>
      <c r="L754" s="1"/>
      <c r="M754" s="1"/>
      <c r="N754" s="7"/>
      <c r="O754" s="7"/>
      <c r="P754" s="109"/>
      <c r="Q754" s="109"/>
      <c r="R754" s="1"/>
      <c r="S754" s="1"/>
      <c r="T754" s="7"/>
      <c r="U754" s="7"/>
      <c r="V754" s="109"/>
      <c r="W754" s="109"/>
      <c r="X754" s="1"/>
      <c r="Y754" s="1"/>
      <c r="Z754" s="7"/>
      <c r="AA754" s="7"/>
      <c r="AB754" s="109"/>
      <c r="AC754" s="109"/>
      <c r="AD754" s="1"/>
      <c r="AE754" s="1"/>
      <c r="AF754" s="7"/>
      <c r="AG754" s="7"/>
      <c r="AH754" s="109"/>
      <c r="AI754" s="109"/>
      <c r="AJ754" s="1"/>
      <c r="AK754" s="1"/>
      <c r="AL754" s="7"/>
      <c r="AM754" s="7"/>
      <c r="AN754" s="109"/>
      <c r="AO754" s="109"/>
      <c r="AP754" s="1"/>
      <c r="AQ754" s="1"/>
      <c r="AR754" s="7"/>
      <c r="AS754" s="7"/>
      <c r="AT754" s="109"/>
      <c r="AU754" s="109"/>
      <c r="AV754" s="1"/>
      <c r="AW754" s="1"/>
      <c r="AX754" s="7"/>
      <c r="AY754" s="7"/>
      <c r="AZ754" s="109"/>
      <c r="BA754" s="109"/>
      <c r="BB754" s="1"/>
      <c r="BC754" s="1"/>
      <c r="BD754" s="7"/>
      <c r="BE754" s="7"/>
      <c r="BF754" s="109"/>
      <c r="BG754" s="109"/>
    </row>
    <row r="755" spans="1:59" ht="14.25" customHeight="1">
      <c r="A755" s="1"/>
      <c r="B755" s="7"/>
      <c r="C755" s="7"/>
      <c r="D755" s="109"/>
      <c r="E755" s="109"/>
      <c r="F755" s="1"/>
      <c r="G755" s="1"/>
      <c r="H755" s="7"/>
      <c r="I755" s="7"/>
      <c r="J755" s="109"/>
      <c r="K755" s="109"/>
      <c r="L755" s="1"/>
      <c r="M755" s="1"/>
      <c r="N755" s="7"/>
      <c r="O755" s="7"/>
      <c r="P755" s="109"/>
      <c r="Q755" s="109"/>
      <c r="R755" s="1"/>
      <c r="S755" s="1"/>
      <c r="T755" s="7"/>
      <c r="U755" s="7"/>
      <c r="V755" s="109"/>
      <c r="W755" s="109"/>
      <c r="X755" s="1"/>
      <c r="Y755" s="1"/>
      <c r="Z755" s="7"/>
      <c r="AA755" s="7"/>
      <c r="AB755" s="109"/>
      <c r="AC755" s="109"/>
      <c r="AD755" s="1"/>
      <c r="AE755" s="1"/>
      <c r="AF755" s="7"/>
      <c r="AG755" s="7"/>
      <c r="AH755" s="109"/>
      <c r="AI755" s="109"/>
      <c r="AJ755" s="1"/>
      <c r="AK755" s="1"/>
      <c r="AL755" s="7"/>
      <c r="AM755" s="7"/>
      <c r="AN755" s="109"/>
      <c r="AO755" s="109"/>
      <c r="AP755" s="1"/>
      <c r="AQ755" s="1"/>
      <c r="AR755" s="7"/>
      <c r="AS755" s="7"/>
      <c r="AT755" s="109"/>
      <c r="AU755" s="109"/>
      <c r="AV755" s="1"/>
      <c r="AW755" s="1"/>
      <c r="AX755" s="7"/>
      <c r="AY755" s="7"/>
      <c r="AZ755" s="109"/>
      <c r="BA755" s="109"/>
      <c r="BB755" s="1"/>
      <c r="BC755" s="1"/>
      <c r="BD755" s="7"/>
      <c r="BE755" s="7"/>
      <c r="BF755" s="109"/>
      <c r="BG755" s="109"/>
    </row>
    <row r="756" spans="1:59" ht="14.25" customHeight="1">
      <c r="A756" s="1"/>
      <c r="B756" s="7"/>
      <c r="C756" s="7"/>
      <c r="D756" s="109"/>
      <c r="E756" s="109"/>
      <c r="F756" s="1"/>
      <c r="G756" s="1"/>
      <c r="H756" s="7"/>
      <c r="I756" s="7"/>
      <c r="J756" s="109"/>
      <c r="K756" s="109"/>
      <c r="L756" s="1"/>
      <c r="M756" s="1"/>
      <c r="N756" s="7"/>
      <c r="O756" s="7"/>
      <c r="P756" s="109"/>
      <c r="Q756" s="109"/>
      <c r="R756" s="1"/>
      <c r="S756" s="1"/>
      <c r="T756" s="7"/>
      <c r="U756" s="7"/>
      <c r="V756" s="109"/>
      <c r="W756" s="109"/>
      <c r="X756" s="1"/>
      <c r="Y756" s="1"/>
      <c r="Z756" s="7"/>
      <c r="AA756" s="7"/>
      <c r="AB756" s="109"/>
      <c r="AC756" s="109"/>
      <c r="AD756" s="1"/>
      <c r="AE756" s="1"/>
      <c r="AF756" s="7"/>
      <c r="AG756" s="7"/>
      <c r="AH756" s="109"/>
      <c r="AI756" s="109"/>
      <c r="AJ756" s="1"/>
      <c r="AK756" s="1"/>
      <c r="AL756" s="7"/>
      <c r="AM756" s="7"/>
      <c r="AN756" s="109"/>
      <c r="AO756" s="109"/>
      <c r="AP756" s="1"/>
      <c r="AQ756" s="1"/>
      <c r="AR756" s="7"/>
      <c r="AS756" s="7"/>
      <c r="AT756" s="109"/>
      <c r="AU756" s="109"/>
      <c r="AV756" s="1"/>
      <c r="AW756" s="1"/>
      <c r="AX756" s="7"/>
      <c r="AY756" s="7"/>
      <c r="AZ756" s="109"/>
      <c r="BA756" s="109"/>
      <c r="BB756" s="1"/>
      <c r="BC756" s="1"/>
      <c r="BD756" s="7"/>
      <c r="BE756" s="7"/>
      <c r="BF756" s="109"/>
      <c r="BG756" s="109"/>
    </row>
    <row r="757" spans="1:59" ht="14.25" customHeight="1">
      <c r="A757" s="1"/>
      <c r="B757" s="7"/>
      <c r="C757" s="7"/>
      <c r="D757" s="109"/>
      <c r="E757" s="109"/>
      <c r="F757" s="1"/>
      <c r="G757" s="1"/>
      <c r="H757" s="7"/>
      <c r="I757" s="7"/>
      <c r="J757" s="109"/>
      <c r="K757" s="109"/>
      <c r="L757" s="1"/>
      <c r="M757" s="1"/>
      <c r="N757" s="7"/>
      <c r="O757" s="7"/>
      <c r="P757" s="109"/>
      <c r="Q757" s="109"/>
      <c r="R757" s="1"/>
      <c r="S757" s="1"/>
      <c r="T757" s="7"/>
      <c r="U757" s="7"/>
      <c r="V757" s="109"/>
      <c r="W757" s="109"/>
      <c r="X757" s="1"/>
      <c r="Y757" s="1"/>
      <c r="Z757" s="7"/>
      <c r="AA757" s="7"/>
      <c r="AB757" s="109"/>
      <c r="AC757" s="109"/>
      <c r="AD757" s="1"/>
      <c r="AE757" s="1"/>
      <c r="AF757" s="7"/>
      <c r="AG757" s="7"/>
      <c r="AH757" s="109"/>
      <c r="AI757" s="109"/>
      <c r="AJ757" s="1"/>
      <c r="AK757" s="1"/>
      <c r="AL757" s="7"/>
      <c r="AM757" s="7"/>
      <c r="AN757" s="109"/>
      <c r="AO757" s="109"/>
      <c r="AP757" s="1"/>
      <c r="AQ757" s="1"/>
      <c r="AR757" s="7"/>
      <c r="AS757" s="7"/>
      <c r="AT757" s="109"/>
      <c r="AU757" s="109"/>
      <c r="AV757" s="1"/>
      <c r="AW757" s="1"/>
      <c r="AX757" s="7"/>
      <c r="AY757" s="7"/>
      <c r="AZ757" s="109"/>
      <c r="BA757" s="109"/>
      <c r="BB757" s="1"/>
      <c r="BC757" s="1"/>
      <c r="BD757" s="7"/>
      <c r="BE757" s="7"/>
      <c r="BF757" s="109"/>
      <c r="BG757" s="109"/>
    </row>
    <row r="758" spans="1:59" ht="14.25" customHeight="1">
      <c r="A758" s="1"/>
      <c r="B758" s="7"/>
      <c r="C758" s="7"/>
      <c r="D758" s="109"/>
      <c r="E758" s="109"/>
      <c r="F758" s="1"/>
      <c r="G758" s="1"/>
      <c r="H758" s="7"/>
      <c r="I758" s="7"/>
      <c r="J758" s="109"/>
      <c r="K758" s="109"/>
      <c r="L758" s="1"/>
      <c r="M758" s="1"/>
      <c r="N758" s="7"/>
      <c r="O758" s="7"/>
      <c r="P758" s="109"/>
      <c r="Q758" s="109"/>
      <c r="R758" s="1"/>
      <c r="S758" s="1"/>
      <c r="T758" s="7"/>
      <c r="U758" s="7"/>
      <c r="V758" s="109"/>
      <c r="W758" s="109"/>
      <c r="X758" s="1"/>
      <c r="Y758" s="1"/>
      <c r="Z758" s="7"/>
      <c r="AA758" s="7"/>
      <c r="AB758" s="109"/>
      <c r="AC758" s="109"/>
      <c r="AD758" s="1"/>
      <c r="AE758" s="1"/>
      <c r="AF758" s="7"/>
      <c r="AG758" s="7"/>
      <c r="AH758" s="109"/>
      <c r="AI758" s="109"/>
      <c r="AJ758" s="1"/>
      <c r="AK758" s="1"/>
      <c r="AL758" s="7"/>
      <c r="AM758" s="7"/>
      <c r="AN758" s="109"/>
      <c r="AO758" s="109"/>
      <c r="AP758" s="1"/>
      <c r="AQ758" s="1"/>
      <c r="AR758" s="7"/>
      <c r="AS758" s="7"/>
      <c r="AT758" s="109"/>
      <c r="AU758" s="109"/>
      <c r="AV758" s="1"/>
      <c r="AW758" s="1"/>
      <c r="AX758" s="7"/>
      <c r="AY758" s="7"/>
      <c r="AZ758" s="109"/>
      <c r="BA758" s="109"/>
      <c r="BB758" s="1"/>
      <c r="BC758" s="1"/>
      <c r="BD758" s="7"/>
      <c r="BE758" s="7"/>
      <c r="BF758" s="109"/>
      <c r="BG758" s="109"/>
    </row>
    <row r="759" spans="1:59" ht="14.25" customHeight="1">
      <c r="A759" s="1"/>
      <c r="B759" s="7"/>
      <c r="C759" s="7"/>
      <c r="D759" s="109"/>
      <c r="E759" s="109"/>
      <c r="F759" s="1"/>
      <c r="G759" s="1"/>
      <c r="H759" s="7"/>
      <c r="I759" s="7"/>
      <c r="J759" s="109"/>
      <c r="K759" s="109"/>
      <c r="L759" s="1"/>
      <c r="M759" s="1"/>
      <c r="N759" s="7"/>
      <c r="O759" s="7"/>
      <c r="P759" s="109"/>
      <c r="Q759" s="109"/>
      <c r="R759" s="1"/>
      <c r="S759" s="1"/>
      <c r="T759" s="7"/>
      <c r="U759" s="7"/>
      <c r="V759" s="109"/>
      <c r="W759" s="109"/>
      <c r="X759" s="1"/>
      <c r="Y759" s="1"/>
      <c r="Z759" s="7"/>
      <c r="AA759" s="7"/>
      <c r="AB759" s="109"/>
      <c r="AC759" s="109"/>
      <c r="AD759" s="1"/>
      <c r="AE759" s="1"/>
      <c r="AF759" s="7"/>
      <c r="AG759" s="7"/>
      <c r="AH759" s="109"/>
      <c r="AI759" s="109"/>
      <c r="AJ759" s="1"/>
      <c r="AK759" s="1"/>
      <c r="AL759" s="7"/>
      <c r="AM759" s="7"/>
      <c r="AN759" s="109"/>
      <c r="AO759" s="109"/>
      <c r="AP759" s="1"/>
      <c r="AQ759" s="1"/>
      <c r="AR759" s="7"/>
      <c r="AS759" s="7"/>
      <c r="AT759" s="109"/>
      <c r="AU759" s="109"/>
      <c r="AV759" s="1"/>
      <c r="AW759" s="1"/>
      <c r="AX759" s="7"/>
      <c r="AY759" s="7"/>
      <c r="AZ759" s="109"/>
      <c r="BA759" s="109"/>
      <c r="BB759" s="1"/>
      <c r="BC759" s="1"/>
      <c r="BD759" s="7"/>
      <c r="BE759" s="7"/>
      <c r="BF759" s="109"/>
      <c r="BG759" s="109"/>
    </row>
    <row r="760" spans="1:59" ht="14.25" customHeight="1">
      <c r="A760" s="1"/>
      <c r="B760" s="7"/>
      <c r="C760" s="7"/>
      <c r="D760" s="109"/>
      <c r="E760" s="109"/>
      <c r="F760" s="1"/>
      <c r="G760" s="1"/>
      <c r="H760" s="7"/>
      <c r="I760" s="7"/>
      <c r="J760" s="109"/>
      <c r="K760" s="109"/>
      <c r="L760" s="1"/>
      <c r="M760" s="1"/>
      <c r="N760" s="7"/>
      <c r="O760" s="7"/>
      <c r="P760" s="109"/>
      <c r="Q760" s="109"/>
      <c r="R760" s="1"/>
      <c r="S760" s="1"/>
      <c r="T760" s="7"/>
      <c r="U760" s="7"/>
      <c r="V760" s="109"/>
      <c r="W760" s="109"/>
      <c r="X760" s="1"/>
      <c r="Y760" s="1"/>
      <c r="Z760" s="7"/>
      <c r="AA760" s="7"/>
      <c r="AB760" s="109"/>
      <c r="AC760" s="109"/>
      <c r="AD760" s="1"/>
      <c r="AE760" s="1"/>
      <c r="AF760" s="7"/>
      <c r="AG760" s="7"/>
      <c r="AH760" s="109"/>
      <c r="AI760" s="109"/>
      <c r="AJ760" s="1"/>
      <c r="AK760" s="1"/>
      <c r="AL760" s="7"/>
      <c r="AM760" s="7"/>
      <c r="AN760" s="109"/>
      <c r="AO760" s="109"/>
      <c r="AP760" s="1"/>
      <c r="AQ760" s="1"/>
      <c r="AR760" s="7"/>
      <c r="AS760" s="7"/>
      <c r="AT760" s="109"/>
      <c r="AU760" s="109"/>
      <c r="AV760" s="1"/>
      <c r="AW760" s="1"/>
      <c r="AX760" s="7"/>
      <c r="AY760" s="7"/>
      <c r="AZ760" s="109"/>
      <c r="BA760" s="109"/>
      <c r="BB760" s="1"/>
      <c r="BC760" s="1"/>
      <c r="BD760" s="7"/>
      <c r="BE760" s="7"/>
      <c r="BF760" s="109"/>
      <c r="BG760" s="109"/>
    </row>
    <row r="761" spans="1:59" ht="14.25" customHeight="1">
      <c r="A761" s="1"/>
      <c r="B761" s="7"/>
      <c r="C761" s="7"/>
      <c r="D761" s="109"/>
      <c r="E761" s="109"/>
      <c r="F761" s="1"/>
      <c r="G761" s="1"/>
      <c r="H761" s="7"/>
      <c r="I761" s="7"/>
      <c r="J761" s="109"/>
      <c r="K761" s="109"/>
      <c r="L761" s="1"/>
      <c r="M761" s="1"/>
      <c r="N761" s="7"/>
      <c r="O761" s="7"/>
      <c r="P761" s="109"/>
      <c r="Q761" s="109"/>
      <c r="R761" s="1"/>
      <c r="S761" s="1"/>
      <c r="T761" s="7"/>
      <c r="U761" s="7"/>
      <c r="V761" s="109"/>
      <c r="W761" s="109"/>
      <c r="X761" s="1"/>
      <c r="Y761" s="1"/>
      <c r="Z761" s="7"/>
      <c r="AA761" s="7"/>
      <c r="AB761" s="109"/>
      <c r="AC761" s="109"/>
      <c r="AD761" s="1"/>
      <c r="AE761" s="1"/>
      <c r="AF761" s="7"/>
      <c r="AG761" s="7"/>
      <c r="AH761" s="109"/>
      <c r="AI761" s="109"/>
      <c r="AJ761" s="1"/>
      <c r="AK761" s="1"/>
      <c r="AL761" s="7"/>
      <c r="AM761" s="7"/>
      <c r="AN761" s="109"/>
      <c r="AO761" s="109"/>
      <c r="AP761" s="1"/>
      <c r="AQ761" s="1"/>
      <c r="AR761" s="7"/>
      <c r="AS761" s="7"/>
      <c r="AT761" s="109"/>
      <c r="AU761" s="109"/>
      <c r="AV761" s="1"/>
      <c r="AW761" s="1"/>
      <c r="AX761" s="7"/>
      <c r="AY761" s="7"/>
      <c r="AZ761" s="109"/>
      <c r="BA761" s="109"/>
      <c r="BB761" s="1"/>
      <c r="BC761" s="1"/>
      <c r="BD761" s="7"/>
      <c r="BE761" s="7"/>
      <c r="BF761" s="109"/>
      <c r="BG761" s="109"/>
    </row>
    <row r="762" spans="1:59" ht="14.25" customHeight="1">
      <c r="A762" s="1"/>
      <c r="B762" s="7"/>
      <c r="C762" s="7"/>
      <c r="D762" s="109"/>
      <c r="E762" s="109"/>
      <c r="F762" s="1"/>
      <c r="G762" s="1"/>
      <c r="H762" s="7"/>
      <c r="I762" s="7"/>
      <c r="J762" s="109"/>
      <c r="K762" s="109"/>
      <c r="L762" s="1"/>
      <c r="M762" s="1"/>
      <c r="N762" s="7"/>
      <c r="O762" s="7"/>
      <c r="P762" s="109"/>
      <c r="Q762" s="109"/>
      <c r="R762" s="1"/>
      <c r="S762" s="1"/>
      <c r="T762" s="7"/>
      <c r="U762" s="7"/>
      <c r="V762" s="109"/>
      <c r="W762" s="109"/>
      <c r="X762" s="1"/>
      <c r="Y762" s="1"/>
      <c r="Z762" s="7"/>
      <c r="AA762" s="7"/>
      <c r="AB762" s="109"/>
      <c r="AC762" s="109"/>
      <c r="AD762" s="1"/>
      <c r="AE762" s="1"/>
      <c r="AF762" s="7"/>
      <c r="AG762" s="7"/>
      <c r="AH762" s="109"/>
      <c r="AI762" s="109"/>
      <c r="AJ762" s="1"/>
      <c r="AK762" s="1"/>
      <c r="AL762" s="7"/>
      <c r="AM762" s="7"/>
      <c r="AN762" s="109"/>
      <c r="AO762" s="109"/>
      <c r="AP762" s="1"/>
      <c r="AQ762" s="1"/>
      <c r="AR762" s="7"/>
      <c r="AS762" s="7"/>
      <c r="AT762" s="109"/>
      <c r="AU762" s="109"/>
      <c r="AV762" s="1"/>
      <c r="AW762" s="1"/>
      <c r="AX762" s="7"/>
      <c r="AY762" s="7"/>
      <c r="AZ762" s="109"/>
      <c r="BA762" s="109"/>
      <c r="BB762" s="1"/>
      <c r="BC762" s="1"/>
      <c r="BD762" s="7"/>
      <c r="BE762" s="7"/>
      <c r="BF762" s="109"/>
      <c r="BG762" s="109"/>
    </row>
    <row r="763" spans="1:59" ht="14.25" customHeight="1">
      <c r="A763" s="1"/>
      <c r="B763" s="7"/>
      <c r="C763" s="7"/>
      <c r="D763" s="109"/>
      <c r="E763" s="109"/>
      <c r="F763" s="1"/>
      <c r="G763" s="1"/>
      <c r="H763" s="7"/>
      <c r="I763" s="7"/>
      <c r="J763" s="109"/>
      <c r="K763" s="109"/>
      <c r="L763" s="1"/>
      <c r="M763" s="1"/>
      <c r="N763" s="7"/>
      <c r="O763" s="7"/>
      <c r="P763" s="109"/>
      <c r="Q763" s="109"/>
      <c r="R763" s="1"/>
      <c r="S763" s="1"/>
      <c r="T763" s="7"/>
      <c r="U763" s="7"/>
      <c r="V763" s="109"/>
      <c r="W763" s="109"/>
      <c r="X763" s="1"/>
      <c r="Y763" s="1"/>
      <c r="Z763" s="7"/>
      <c r="AA763" s="7"/>
      <c r="AB763" s="109"/>
      <c r="AC763" s="109"/>
      <c r="AD763" s="1"/>
      <c r="AE763" s="1"/>
      <c r="AF763" s="7"/>
      <c r="AG763" s="7"/>
      <c r="AH763" s="109"/>
      <c r="AI763" s="109"/>
      <c r="AJ763" s="1"/>
      <c r="AK763" s="1"/>
      <c r="AL763" s="7"/>
      <c r="AM763" s="7"/>
      <c r="AN763" s="109"/>
      <c r="AO763" s="109"/>
      <c r="AP763" s="1"/>
      <c r="AQ763" s="1"/>
      <c r="AR763" s="7"/>
      <c r="AS763" s="7"/>
      <c r="AT763" s="109"/>
      <c r="AU763" s="109"/>
      <c r="AV763" s="1"/>
      <c r="AW763" s="1"/>
      <c r="AX763" s="7"/>
      <c r="AY763" s="7"/>
      <c r="AZ763" s="109"/>
      <c r="BA763" s="109"/>
      <c r="BB763" s="1"/>
      <c r="BC763" s="1"/>
      <c r="BD763" s="7"/>
      <c r="BE763" s="7"/>
      <c r="BF763" s="109"/>
      <c r="BG763" s="109"/>
    </row>
    <row r="764" spans="1:59" ht="14.25" customHeight="1">
      <c r="A764" s="1"/>
      <c r="B764" s="7"/>
      <c r="C764" s="7"/>
      <c r="D764" s="109"/>
      <c r="E764" s="109"/>
      <c r="F764" s="1"/>
      <c r="G764" s="1"/>
      <c r="H764" s="7"/>
      <c r="I764" s="7"/>
      <c r="J764" s="109"/>
      <c r="K764" s="109"/>
      <c r="L764" s="1"/>
      <c r="M764" s="1"/>
      <c r="N764" s="7"/>
      <c r="O764" s="7"/>
      <c r="P764" s="109"/>
      <c r="Q764" s="109"/>
      <c r="R764" s="1"/>
      <c r="S764" s="1"/>
      <c r="T764" s="7"/>
      <c r="U764" s="7"/>
      <c r="V764" s="109"/>
      <c r="W764" s="109"/>
      <c r="X764" s="1"/>
      <c r="Y764" s="1"/>
      <c r="Z764" s="7"/>
      <c r="AA764" s="7"/>
      <c r="AB764" s="109"/>
      <c r="AC764" s="109"/>
      <c r="AD764" s="1"/>
      <c r="AE764" s="1"/>
      <c r="AF764" s="7"/>
      <c r="AG764" s="7"/>
      <c r="AH764" s="109"/>
      <c r="AI764" s="109"/>
      <c r="AJ764" s="1"/>
      <c r="AK764" s="1"/>
      <c r="AL764" s="7"/>
      <c r="AM764" s="7"/>
      <c r="AN764" s="109"/>
      <c r="AO764" s="109"/>
      <c r="AP764" s="1"/>
      <c r="AQ764" s="1"/>
      <c r="AR764" s="7"/>
      <c r="AS764" s="7"/>
      <c r="AT764" s="109"/>
      <c r="AU764" s="109"/>
      <c r="AV764" s="1"/>
      <c r="AW764" s="1"/>
      <c r="AX764" s="7"/>
      <c r="AY764" s="7"/>
      <c r="AZ764" s="109"/>
      <c r="BA764" s="109"/>
      <c r="BB764" s="1"/>
      <c r="BC764" s="1"/>
      <c r="BD764" s="7"/>
      <c r="BE764" s="7"/>
      <c r="BF764" s="109"/>
      <c r="BG764" s="109"/>
    </row>
    <row r="765" spans="1:59" ht="14.25" customHeight="1">
      <c r="A765" s="1"/>
      <c r="B765" s="7"/>
      <c r="C765" s="7"/>
      <c r="D765" s="109"/>
      <c r="E765" s="109"/>
      <c r="F765" s="1"/>
      <c r="G765" s="1"/>
      <c r="H765" s="7"/>
      <c r="I765" s="7"/>
      <c r="J765" s="109"/>
      <c r="K765" s="109"/>
      <c r="L765" s="1"/>
      <c r="M765" s="1"/>
      <c r="N765" s="7"/>
      <c r="O765" s="7"/>
      <c r="P765" s="109"/>
      <c r="Q765" s="109"/>
      <c r="R765" s="1"/>
      <c r="S765" s="1"/>
      <c r="T765" s="7"/>
      <c r="U765" s="7"/>
      <c r="V765" s="109"/>
      <c r="W765" s="109"/>
      <c r="X765" s="1"/>
      <c r="Y765" s="1"/>
      <c r="Z765" s="7"/>
      <c r="AA765" s="7"/>
      <c r="AB765" s="109"/>
      <c r="AC765" s="109"/>
      <c r="AD765" s="1"/>
      <c r="AE765" s="1"/>
      <c r="AF765" s="7"/>
      <c r="AG765" s="7"/>
      <c r="AH765" s="109"/>
      <c r="AI765" s="109"/>
      <c r="AJ765" s="1"/>
      <c r="AK765" s="1"/>
      <c r="AL765" s="7"/>
      <c r="AM765" s="7"/>
      <c r="AN765" s="109"/>
      <c r="AO765" s="109"/>
      <c r="AP765" s="1"/>
      <c r="AQ765" s="1"/>
      <c r="AR765" s="7"/>
      <c r="AS765" s="7"/>
      <c r="AT765" s="109"/>
      <c r="AU765" s="109"/>
      <c r="AV765" s="1"/>
      <c r="AW765" s="1"/>
      <c r="AX765" s="7"/>
      <c r="AY765" s="7"/>
      <c r="AZ765" s="109"/>
      <c r="BA765" s="109"/>
      <c r="BB765" s="1"/>
      <c r="BC765" s="1"/>
      <c r="BD765" s="7"/>
      <c r="BE765" s="7"/>
      <c r="BF765" s="109"/>
      <c r="BG765" s="109"/>
    </row>
    <row r="766" spans="1:59" ht="14.25" customHeight="1">
      <c r="A766" s="1"/>
      <c r="B766" s="7"/>
      <c r="C766" s="7"/>
      <c r="D766" s="109"/>
      <c r="E766" s="109"/>
      <c r="F766" s="1"/>
      <c r="G766" s="1"/>
      <c r="H766" s="7"/>
      <c r="I766" s="7"/>
      <c r="J766" s="109"/>
      <c r="K766" s="109"/>
      <c r="L766" s="1"/>
      <c r="M766" s="1"/>
      <c r="N766" s="7"/>
      <c r="O766" s="7"/>
      <c r="P766" s="109"/>
      <c r="Q766" s="109"/>
      <c r="R766" s="1"/>
      <c r="S766" s="1"/>
      <c r="T766" s="7"/>
      <c r="U766" s="7"/>
      <c r="V766" s="109"/>
      <c r="W766" s="109"/>
      <c r="X766" s="1"/>
      <c r="Y766" s="1"/>
      <c r="Z766" s="7"/>
      <c r="AA766" s="7"/>
      <c r="AB766" s="109"/>
      <c r="AC766" s="109"/>
      <c r="AD766" s="1"/>
      <c r="AE766" s="1"/>
      <c r="AF766" s="7"/>
      <c r="AG766" s="7"/>
      <c r="AH766" s="109"/>
      <c r="AI766" s="109"/>
      <c r="AJ766" s="1"/>
      <c r="AK766" s="1"/>
      <c r="AL766" s="7"/>
      <c r="AM766" s="7"/>
      <c r="AN766" s="109"/>
      <c r="AO766" s="109"/>
      <c r="AP766" s="1"/>
      <c r="AQ766" s="1"/>
      <c r="AR766" s="7"/>
      <c r="AS766" s="7"/>
      <c r="AT766" s="109"/>
      <c r="AU766" s="109"/>
      <c r="AV766" s="1"/>
      <c r="AW766" s="1"/>
      <c r="AX766" s="7"/>
      <c r="AY766" s="7"/>
      <c r="AZ766" s="109"/>
      <c r="BA766" s="109"/>
      <c r="BB766" s="1"/>
      <c r="BC766" s="1"/>
      <c r="BD766" s="7"/>
      <c r="BE766" s="7"/>
      <c r="BF766" s="109"/>
      <c r="BG766" s="109"/>
    </row>
    <row r="767" spans="1:59" ht="14.25" customHeight="1">
      <c r="A767" s="1"/>
      <c r="B767" s="7"/>
      <c r="C767" s="7"/>
      <c r="D767" s="109"/>
      <c r="E767" s="109"/>
      <c r="F767" s="1"/>
      <c r="G767" s="1"/>
      <c r="H767" s="7"/>
      <c r="I767" s="7"/>
      <c r="J767" s="109"/>
      <c r="K767" s="109"/>
      <c r="L767" s="1"/>
      <c r="M767" s="1"/>
      <c r="N767" s="7"/>
      <c r="O767" s="7"/>
      <c r="P767" s="109"/>
      <c r="Q767" s="109"/>
      <c r="R767" s="1"/>
      <c r="S767" s="1"/>
      <c r="T767" s="7"/>
      <c r="U767" s="7"/>
      <c r="V767" s="109"/>
      <c r="W767" s="109"/>
      <c r="X767" s="1"/>
      <c r="Y767" s="1"/>
      <c r="Z767" s="7"/>
      <c r="AA767" s="7"/>
      <c r="AB767" s="109"/>
      <c r="AC767" s="109"/>
      <c r="AD767" s="1"/>
      <c r="AE767" s="1"/>
      <c r="AF767" s="7"/>
      <c r="AG767" s="7"/>
      <c r="AH767" s="109"/>
      <c r="AI767" s="109"/>
      <c r="AJ767" s="1"/>
      <c r="AK767" s="1"/>
      <c r="AL767" s="7"/>
      <c r="AM767" s="7"/>
      <c r="AN767" s="109"/>
      <c r="AO767" s="109"/>
      <c r="AP767" s="1"/>
      <c r="AQ767" s="1"/>
      <c r="AR767" s="7"/>
      <c r="AS767" s="7"/>
      <c r="AT767" s="109"/>
      <c r="AU767" s="109"/>
      <c r="AV767" s="1"/>
      <c r="AW767" s="1"/>
      <c r="AX767" s="7"/>
      <c r="AY767" s="7"/>
      <c r="AZ767" s="109"/>
      <c r="BA767" s="109"/>
      <c r="BB767" s="1"/>
      <c r="BC767" s="1"/>
      <c r="BD767" s="7"/>
      <c r="BE767" s="7"/>
      <c r="BF767" s="109"/>
      <c r="BG767" s="109"/>
    </row>
    <row r="768" spans="1:59" ht="14.25" customHeight="1">
      <c r="A768" s="1"/>
      <c r="B768" s="7"/>
      <c r="C768" s="7"/>
      <c r="D768" s="109"/>
      <c r="E768" s="109"/>
      <c r="F768" s="1"/>
      <c r="G768" s="1"/>
      <c r="H768" s="7"/>
      <c r="I768" s="7"/>
      <c r="J768" s="109"/>
      <c r="K768" s="109"/>
      <c r="L768" s="1"/>
      <c r="M768" s="1"/>
      <c r="N768" s="7"/>
      <c r="O768" s="7"/>
      <c r="P768" s="109"/>
      <c r="Q768" s="109"/>
      <c r="R768" s="1"/>
      <c r="S768" s="1"/>
      <c r="T768" s="7"/>
      <c r="U768" s="7"/>
      <c r="V768" s="109"/>
      <c r="W768" s="109"/>
      <c r="X768" s="1"/>
      <c r="Y768" s="1"/>
      <c r="Z768" s="7"/>
      <c r="AA768" s="7"/>
      <c r="AB768" s="109"/>
      <c r="AC768" s="109"/>
      <c r="AD768" s="1"/>
      <c r="AE768" s="1"/>
      <c r="AF768" s="7"/>
      <c r="AG768" s="7"/>
      <c r="AH768" s="109"/>
      <c r="AI768" s="109"/>
      <c r="AJ768" s="1"/>
      <c r="AK768" s="1"/>
      <c r="AL768" s="7"/>
      <c r="AM768" s="7"/>
      <c r="AN768" s="109"/>
      <c r="AO768" s="109"/>
      <c r="AP768" s="1"/>
      <c r="AQ768" s="1"/>
      <c r="AR768" s="7"/>
      <c r="AS768" s="7"/>
      <c r="AT768" s="109"/>
      <c r="AU768" s="109"/>
      <c r="AV768" s="1"/>
      <c r="AW768" s="1"/>
      <c r="AX768" s="7"/>
      <c r="AY768" s="7"/>
      <c r="AZ768" s="109"/>
      <c r="BA768" s="109"/>
      <c r="BB768" s="1"/>
      <c r="BC768" s="1"/>
      <c r="BD768" s="7"/>
      <c r="BE768" s="7"/>
      <c r="BF768" s="109"/>
      <c r="BG768" s="109"/>
    </row>
    <row r="769" spans="1:59" ht="14.25" customHeight="1">
      <c r="A769" s="1"/>
      <c r="B769" s="7"/>
      <c r="C769" s="7"/>
      <c r="D769" s="109"/>
      <c r="E769" s="109"/>
      <c r="F769" s="1"/>
      <c r="G769" s="1"/>
      <c r="H769" s="7"/>
      <c r="I769" s="7"/>
      <c r="J769" s="109"/>
      <c r="K769" s="109"/>
      <c r="L769" s="1"/>
      <c r="M769" s="1"/>
      <c r="N769" s="7"/>
      <c r="O769" s="7"/>
      <c r="P769" s="109"/>
      <c r="Q769" s="109"/>
      <c r="R769" s="1"/>
      <c r="S769" s="1"/>
      <c r="T769" s="7"/>
      <c r="U769" s="7"/>
      <c r="V769" s="109"/>
      <c r="W769" s="109"/>
      <c r="X769" s="1"/>
      <c r="Y769" s="1"/>
      <c r="Z769" s="7"/>
      <c r="AA769" s="7"/>
      <c r="AB769" s="109"/>
      <c r="AC769" s="109"/>
      <c r="AD769" s="1"/>
      <c r="AE769" s="1"/>
      <c r="AF769" s="7"/>
      <c r="AG769" s="7"/>
      <c r="AH769" s="109"/>
      <c r="AI769" s="109"/>
      <c r="AJ769" s="1"/>
      <c r="AK769" s="1"/>
      <c r="AL769" s="7"/>
      <c r="AM769" s="7"/>
      <c r="AN769" s="109"/>
      <c r="AO769" s="109"/>
      <c r="AP769" s="1"/>
      <c r="AQ769" s="1"/>
      <c r="AR769" s="7"/>
      <c r="AS769" s="7"/>
      <c r="AT769" s="109"/>
      <c r="AU769" s="109"/>
      <c r="AV769" s="1"/>
      <c r="AW769" s="1"/>
      <c r="AX769" s="7"/>
      <c r="AY769" s="7"/>
      <c r="AZ769" s="109"/>
      <c r="BA769" s="109"/>
      <c r="BB769" s="1"/>
      <c r="BC769" s="1"/>
      <c r="BD769" s="7"/>
      <c r="BE769" s="7"/>
      <c r="BF769" s="109"/>
      <c r="BG769" s="109"/>
    </row>
    <row r="770" spans="1:59" ht="14.25" customHeight="1">
      <c r="A770" s="1"/>
      <c r="B770" s="7"/>
      <c r="C770" s="7"/>
      <c r="D770" s="109"/>
      <c r="E770" s="109"/>
      <c r="F770" s="1"/>
      <c r="G770" s="1"/>
      <c r="H770" s="7"/>
      <c r="I770" s="7"/>
      <c r="J770" s="109"/>
      <c r="K770" s="109"/>
      <c r="L770" s="1"/>
      <c r="M770" s="1"/>
      <c r="N770" s="7"/>
      <c r="O770" s="7"/>
      <c r="P770" s="109"/>
      <c r="Q770" s="109"/>
      <c r="R770" s="1"/>
      <c r="S770" s="1"/>
      <c r="T770" s="7"/>
      <c r="U770" s="7"/>
      <c r="V770" s="109"/>
      <c r="W770" s="109"/>
      <c r="X770" s="1"/>
      <c r="Y770" s="1"/>
      <c r="Z770" s="7"/>
      <c r="AA770" s="7"/>
      <c r="AB770" s="109"/>
      <c r="AC770" s="109"/>
      <c r="AD770" s="1"/>
      <c r="AE770" s="1"/>
      <c r="AF770" s="7"/>
      <c r="AG770" s="7"/>
      <c r="AH770" s="109"/>
      <c r="AI770" s="109"/>
      <c r="AJ770" s="1"/>
      <c r="AK770" s="1"/>
      <c r="AL770" s="7"/>
      <c r="AM770" s="7"/>
      <c r="AN770" s="109"/>
      <c r="AO770" s="109"/>
      <c r="AP770" s="1"/>
      <c r="AQ770" s="1"/>
      <c r="AR770" s="7"/>
      <c r="AS770" s="7"/>
      <c r="AT770" s="109"/>
      <c r="AU770" s="109"/>
      <c r="AV770" s="1"/>
      <c r="AW770" s="1"/>
      <c r="AX770" s="7"/>
      <c r="AY770" s="7"/>
      <c r="AZ770" s="109"/>
      <c r="BA770" s="109"/>
      <c r="BB770" s="1"/>
      <c r="BC770" s="1"/>
      <c r="BD770" s="7"/>
      <c r="BE770" s="7"/>
      <c r="BF770" s="109"/>
      <c r="BG770" s="109"/>
    </row>
    <row r="771" spans="1:59" ht="14.25" customHeight="1">
      <c r="A771" s="1"/>
      <c r="B771" s="7"/>
      <c r="C771" s="7"/>
      <c r="D771" s="109"/>
      <c r="E771" s="109"/>
      <c r="F771" s="1"/>
      <c r="G771" s="1"/>
      <c r="H771" s="7"/>
      <c r="I771" s="7"/>
      <c r="J771" s="109"/>
      <c r="K771" s="109"/>
      <c r="L771" s="1"/>
      <c r="M771" s="1"/>
      <c r="N771" s="7"/>
      <c r="O771" s="7"/>
      <c r="P771" s="109"/>
      <c r="Q771" s="109"/>
      <c r="R771" s="1"/>
      <c r="S771" s="1"/>
      <c r="T771" s="7"/>
      <c r="U771" s="7"/>
      <c r="V771" s="109"/>
      <c r="W771" s="109"/>
      <c r="X771" s="1"/>
      <c r="Y771" s="1"/>
      <c r="Z771" s="7"/>
      <c r="AA771" s="7"/>
      <c r="AB771" s="109"/>
      <c r="AC771" s="109"/>
      <c r="AD771" s="1"/>
      <c r="AE771" s="1"/>
      <c r="AF771" s="7"/>
      <c r="AG771" s="7"/>
      <c r="AH771" s="109"/>
      <c r="AI771" s="109"/>
      <c r="AJ771" s="1"/>
      <c r="AK771" s="1"/>
      <c r="AL771" s="7"/>
      <c r="AM771" s="7"/>
      <c r="AN771" s="109"/>
      <c r="AO771" s="109"/>
      <c r="AP771" s="1"/>
      <c r="AQ771" s="1"/>
      <c r="AR771" s="7"/>
      <c r="AS771" s="7"/>
      <c r="AT771" s="109"/>
      <c r="AU771" s="109"/>
      <c r="AV771" s="1"/>
      <c r="AW771" s="1"/>
      <c r="AX771" s="7"/>
      <c r="AY771" s="7"/>
      <c r="AZ771" s="109"/>
      <c r="BA771" s="109"/>
      <c r="BB771" s="1"/>
      <c r="BC771" s="1"/>
      <c r="BD771" s="7"/>
      <c r="BE771" s="7"/>
      <c r="BF771" s="109"/>
      <c r="BG771" s="109"/>
    </row>
    <row r="772" spans="1:59" ht="14.25" customHeight="1">
      <c r="A772" s="1"/>
      <c r="B772" s="7"/>
      <c r="C772" s="7"/>
      <c r="D772" s="109"/>
      <c r="E772" s="109"/>
      <c r="F772" s="1"/>
      <c r="G772" s="1"/>
      <c r="H772" s="7"/>
      <c r="I772" s="7"/>
      <c r="J772" s="109"/>
      <c r="K772" s="109"/>
      <c r="L772" s="1"/>
      <c r="M772" s="1"/>
      <c r="N772" s="7"/>
      <c r="O772" s="7"/>
      <c r="P772" s="109"/>
      <c r="Q772" s="109"/>
      <c r="R772" s="1"/>
      <c r="S772" s="1"/>
      <c r="T772" s="7"/>
      <c r="U772" s="7"/>
      <c r="V772" s="109"/>
      <c r="W772" s="109"/>
      <c r="X772" s="1"/>
      <c r="Y772" s="1"/>
      <c r="Z772" s="7"/>
      <c r="AA772" s="7"/>
      <c r="AB772" s="109"/>
      <c r="AC772" s="109"/>
      <c r="AD772" s="1"/>
      <c r="AE772" s="1"/>
      <c r="AF772" s="7"/>
      <c r="AG772" s="7"/>
      <c r="AH772" s="109"/>
      <c r="AI772" s="109"/>
      <c r="AJ772" s="1"/>
      <c r="AK772" s="1"/>
      <c r="AL772" s="7"/>
      <c r="AM772" s="7"/>
      <c r="AN772" s="109"/>
      <c r="AO772" s="109"/>
      <c r="AP772" s="1"/>
      <c r="AQ772" s="1"/>
      <c r="AR772" s="7"/>
      <c r="AS772" s="7"/>
      <c r="AT772" s="109"/>
      <c r="AU772" s="109"/>
      <c r="AV772" s="1"/>
      <c r="AW772" s="1"/>
      <c r="AX772" s="7"/>
      <c r="AY772" s="7"/>
      <c r="AZ772" s="109"/>
      <c r="BA772" s="109"/>
      <c r="BB772" s="1"/>
      <c r="BC772" s="1"/>
      <c r="BD772" s="7"/>
      <c r="BE772" s="7"/>
      <c r="BF772" s="109"/>
      <c r="BG772" s="109"/>
    </row>
    <row r="773" spans="1:59" ht="14.25" customHeight="1">
      <c r="A773" s="1"/>
      <c r="B773" s="7"/>
      <c r="C773" s="7"/>
      <c r="D773" s="109"/>
      <c r="E773" s="109"/>
      <c r="F773" s="1"/>
      <c r="G773" s="1"/>
      <c r="H773" s="7"/>
      <c r="I773" s="7"/>
      <c r="J773" s="109"/>
      <c r="K773" s="109"/>
      <c r="L773" s="1"/>
      <c r="M773" s="1"/>
      <c r="N773" s="7"/>
      <c r="O773" s="7"/>
      <c r="P773" s="109"/>
      <c r="Q773" s="109"/>
      <c r="R773" s="1"/>
      <c r="S773" s="1"/>
      <c r="T773" s="7"/>
      <c r="U773" s="7"/>
      <c r="V773" s="109"/>
      <c r="W773" s="109"/>
      <c r="X773" s="1"/>
      <c r="Y773" s="1"/>
      <c r="Z773" s="7"/>
      <c r="AA773" s="7"/>
      <c r="AB773" s="109"/>
      <c r="AC773" s="109"/>
      <c r="AD773" s="1"/>
      <c r="AE773" s="1"/>
      <c r="AF773" s="7"/>
      <c r="AG773" s="7"/>
      <c r="AH773" s="109"/>
      <c r="AI773" s="109"/>
      <c r="AJ773" s="1"/>
      <c r="AK773" s="1"/>
      <c r="AL773" s="7"/>
      <c r="AM773" s="7"/>
      <c r="AN773" s="109"/>
      <c r="AO773" s="109"/>
      <c r="AP773" s="1"/>
      <c r="AQ773" s="1"/>
      <c r="AR773" s="7"/>
      <c r="AS773" s="7"/>
      <c r="AT773" s="109"/>
      <c r="AU773" s="109"/>
      <c r="AV773" s="1"/>
      <c r="AW773" s="1"/>
      <c r="AX773" s="7"/>
      <c r="AY773" s="7"/>
      <c r="AZ773" s="109"/>
      <c r="BA773" s="109"/>
      <c r="BB773" s="1"/>
      <c r="BC773" s="1"/>
      <c r="BD773" s="7"/>
      <c r="BE773" s="7"/>
      <c r="BF773" s="109"/>
      <c r="BG773" s="109"/>
    </row>
    <row r="774" spans="1:59" ht="14.25" customHeight="1">
      <c r="A774" s="1"/>
      <c r="B774" s="7"/>
      <c r="C774" s="7"/>
      <c r="D774" s="109"/>
      <c r="E774" s="109"/>
      <c r="F774" s="1"/>
      <c r="G774" s="1"/>
      <c r="H774" s="7"/>
      <c r="I774" s="7"/>
      <c r="J774" s="109"/>
      <c r="K774" s="109"/>
      <c r="L774" s="1"/>
      <c r="M774" s="1"/>
      <c r="N774" s="7"/>
      <c r="O774" s="7"/>
      <c r="P774" s="109"/>
      <c r="Q774" s="109"/>
      <c r="R774" s="1"/>
      <c r="S774" s="1"/>
      <c r="T774" s="7"/>
      <c r="U774" s="7"/>
      <c r="V774" s="109"/>
      <c r="W774" s="109"/>
      <c r="X774" s="1"/>
      <c r="Y774" s="1"/>
      <c r="Z774" s="7"/>
      <c r="AA774" s="7"/>
      <c r="AB774" s="109"/>
      <c r="AC774" s="109"/>
      <c r="AD774" s="1"/>
      <c r="AE774" s="1"/>
      <c r="AF774" s="7"/>
      <c r="AG774" s="7"/>
      <c r="AH774" s="109"/>
      <c r="AI774" s="109"/>
      <c r="AJ774" s="1"/>
      <c r="AK774" s="1"/>
      <c r="AL774" s="7"/>
      <c r="AM774" s="7"/>
      <c r="AN774" s="109"/>
      <c r="AO774" s="109"/>
      <c r="AP774" s="1"/>
      <c r="AQ774" s="1"/>
      <c r="AR774" s="7"/>
      <c r="AS774" s="7"/>
      <c r="AT774" s="109"/>
      <c r="AU774" s="109"/>
      <c r="AV774" s="1"/>
      <c r="AW774" s="1"/>
      <c r="AX774" s="7"/>
      <c r="AY774" s="7"/>
      <c r="AZ774" s="109"/>
      <c r="BA774" s="109"/>
      <c r="BB774" s="1"/>
      <c r="BC774" s="1"/>
      <c r="BD774" s="7"/>
      <c r="BE774" s="7"/>
      <c r="BF774" s="109"/>
      <c r="BG774" s="109"/>
    </row>
    <row r="775" spans="1:59" ht="14.25" customHeight="1">
      <c r="A775" s="1"/>
      <c r="B775" s="7"/>
      <c r="C775" s="7"/>
      <c r="D775" s="109"/>
      <c r="E775" s="109"/>
      <c r="F775" s="1"/>
      <c r="G775" s="1"/>
      <c r="H775" s="7"/>
      <c r="I775" s="7"/>
      <c r="J775" s="109"/>
      <c r="K775" s="109"/>
      <c r="L775" s="1"/>
      <c r="M775" s="1"/>
      <c r="N775" s="7"/>
      <c r="O775" s="7"/>
      <c r="P775" s="109"/>
      <c r="Q775" s="109"/>
      <c r="R775" s="1"/>
      <c r="S775" s="1"/>
      <c r="T775" s="7"/>
      <c r="U775" s="7"/>
      <c r="V775" s="109"/>
      <c r="W775" s="109"/>
      <c r="X775" s="1"/>
      <c r="Y775" s="1"/>
      <c r="Z775" s="7"/>
      <c r="AA775" s="7"/>
      <c r="AB775" s="109"/>
      <c r="AC775" s="109"/>
      <c r="AD775" s="1"/>
      <c r="AE775" s="1"/>
      <c r="AF775" s="7"/>
      <c r="AG775" s="7"/>
      <c r="AH775" s="109"/>
      <c r="AI775" s="109"/>
      <c r="AJ775" s="1"/>
      <c r="AK775" s="1"/>
      <c r="AL775" s="7"/>
      <c r="AM775" s="7"/>
      <c r="AN775" s="109"/>
      <c r="AO775" s="109"/>
      <c r="AP775" s="1"/>
      <c r="AQ775" s="1"/>
      <c r="AR775" s="7"/>
      <c r="AS775" s="7"/>
      <c r="AT775" s="109"/>
      <c r="AU775" s="109"/>
      <c r="AV775" s="1"/>
      <c r="AW775" s="1"/>
      <c r="AX775" s="7"/>
      <c r="AY775" s="7"/>
      <c r="AZ775" s="109"/>
      <c r="BA775" s="109"/>
      <c r="BB775" s="1"/>
      <c r="BC775" s="1"/>
      <c r="BD775" s="7"/>
      <c r="BE775" s="7"/>
      <c r="BF775" s="109"/>
      <c r="BG775" s="109"/>
    </row>
    <row r="776" spans="1:59" ht="14.25" customHeight="1">
      <c r="A776" s="1"/>
      <c r="B776" s="7"/>
      <c r="C776" s="7"/>
      <c r="D776" s="109"/>
      <c r="E776" s="109"/>
      <c r="F776" s="1"/>
      <c r="G776" s="1"/>
      <c r="H776" s="7"/>
      <c r="I776" s="7"/>
      <c r="J776" s="109"/>
      <c r="K776" s="109"/>
      <c r="L776" s="1"/>
      <c r="M776" s="1"/>
      <c r="N776" s="7"/>
      <c r="O776" s="7"/>
      <c r="P776" s="109"/>
      <c r="Q776" s="109"/>
      <c r="R776" s="1"/>
      <c r="S776" s="1"/>
      <c r="T776" s="7"/>
      <c r="U776" s="7"/>
      <c r="V776" s="109"/>
      <c r="W776" s="109"/>
      <c r="X776" s="1"/>
      <c r="Y776" s="1"/>
      <c r="Z776" s="7"/>
      <c r="AA776" s="7"/>
      <c r="AB776" s="109"/>
      <c r="AC776" s="109"/>
      <c r="AD776" s="1"/>
      <c r="AE776" s="1"/>
      <c r="AF776" s="7"/>
      <c r="AG776" s="7"/>
      <c r="AH776" s="109"/>
      <c r="AI776" s="109"/>
      <c r="AJ776" s="1"/>
      <c r="AK776" s="1"/>
      <c r="AL776" s="7"/>
      <c r="AM776" s="7"/>
      <c r="AN776" s="109"/>
      <c r="AO776" s="109"/>
      <c r="AP776" s="1"/>
      <c r="AQ776" s="1"/>
      <c r="AR776" s="7"/>
      <c r="AS776" s="7"/>
      <c r="AT776" s="109"/>
      <c r="AU776" s="109"/>
      <c r="AV776" s="1"/>
      <c r="AW776" s="1"/>
      <c r="AX776" s="7"/>
      <c r="AY776" s="7"/>
      <c r="AZ776" s="109"/>
      <c r="BA776" s="109"/>
      <c r="BB776" s="1"/>
      <c r="BC776" s="1"/>
      <c r="BD776" s="7"/>
      <c r="BE776" s="7"/>
      <c r="BF776" s="109"/>
      <c r="BG776" s="109"/>
    </row>
    <row r="777" spans="1:59" ht="14.25" customHeight="1">
      <c r="A777" s="1"/>
      <c r="B777" s="7"/>
      <c r="C777" s="7"/>
      <c r="D777" s="109"/>
      <c r="E777" s="109"/>
      <c r="F777" s="1"/>
      <c r="G777" s="1"/>
      <c r="H777" s="7"/>
      <c r="I777" s="7"/>
      <c r="J777" s="109"/>
      <c r="K777" s="109"/>
      <c r="L777" s="1"/>
      <c r="M777" s="1"/>
      <c r="N777" s="7"/>
      <c r="O777" s="7"/>
      <c r="P777" s="109"/>
      <c r="Q777" s="109"/>
      <c r="R777" s="1"/>
      <c r="S777" s="1"/>
      <c r="T777" s="7"/>
      <c r="U777" s="7"/>
      <c r="V777" s="109"/>
      <c r="W777" s="109"/>
      <c r="X777" s="1"/>
      <c r="Y777" s="1"/>
      <c r="Z777" s="7"/>
      <c r="AA777" s="7"/>
      <c r="AB777" s="109"/>
      <c r="AC777" s="109"/>
      <c r="AD777" s="1"/>
      <c r="AE777" s="1"/>
      <c r="AF777" s="7"/>
      <c r="AG777" s="7"/>
      <c r="AH777" s="109"/>
      <c r="AI777" s="109"/>
      <c r="AJ777" s="1"/>
      <c r="AK777" s="1"/>
      <c r="AL777" s="7"/>
      <c r="AM777" s="7"/>
      <c r="AN777" s="109"/>
      <c r="AO777" s="109"/>
      <c r="AP777" s="1"/>
      <c r="AQ777" s="1"/>
      <c r="AR777" s="7"/>
      <c r="AS777" s="7"/>
      <c r="AT777" s="109"/>
      <c r="AU777" s="109"/>
      <c r="AV777" s="1"/>
      <c r="AW777" s="1"/>
      <c r="AX777" s="7"/>
      <c r="AY777" s="7"/>
      <c r="AZ777" s="109"/>
      <c r="BA777" s="109"/>
      <c r="BB777" s="1"/>
      <c r="BC777" s="1"/>
      <c r="BD777" s="7"/>
      <c r="BE777" s="7"/>
      <c r="BF777" s="109"/>
      <c r="BG777" s="109"/>
    </row>
    <row r="778" spans="1:59" ht="14.25" customHeight="1">
      <c r="A778" s="1"/>
      <c r="B778" s="7"/>
      <c r="C778" s="7"/>
      <c r="D778" s="109"/>
      <c r="E778" s="109"/>
      <c r="F778" s="1"/>
      <c r="G778" s="1"/>
      <c r="H778" s="7"/>
      <c r="I778" s="7"/>
      <c r="J778" s="109"/>
      <c r="K778" s="109"/>
      <c r="L778" s="1"/>
      <c r="M778" s="1"/>
      <c r="N778" s="7"/>
      <c r="O778" s="7"/>
      <c r="P778" s="109"/>
      <c r="Q778" s="109"/>
      <c r="R778" s="1"/>
      <c r="S778" s="1"/>
      <c r="T778" s="7"/>
      <c r="U778" s="7"/>
      <c r="V778" s="109"/>
      <c r="W778" s="109"/>
      <c r="X778" s="1"/>
      <c r="Y778" s="1"/>
      <c r="Z778" s="7"/>
      <c r="AA778" s="7"/>
      <c r="AB778" s="109"/>
      <c r="AC778" s="109"/>
      <c r="AD778" s="1"/>
      <c r="AE778" s="1"/>
      <c r="AF778" s="7"/>
      <c r="AG778" s="7"/>
      <c r="AH778" s="109"/>
      <c r="AI778" s="109"/>
      <c r="AJ778" s="1"/>
      <c r="AK778" s="1"/>
      <c r="AL778" s="7"/>
      <c r="AM778" s="7"/>
      <c r="AN778" s="109"/>
      <c r="AO778" s="109"/>
      <c r="AP778" s="1"/>
      <c r="AQ778" s="1"/>
      <c r="AR778" s="7"/>
      <c r="AS778" s="7"/>
      <c r="AT778" s="109"/>
      <c r="AU778" s="109"/>
      <c r="AV778" s="1"/>
      <c r="AW778" s="1"/>
      <c r="AX778" s="7"/>
      <c r="AY778" s="7"/>
      <c r="AZ778" s="109"/>
      <c r="BA778" s="109"/>
      <c r="BB778" s="1"/>
      <c r="BC778" s="1"/>
      <c r="BD778" s="7"/>
      <c r="BE778" s="7"/>
      <c r="BF778" s="109"/>
      <c r="BG778" s="109"/>
    </row>
    <row r="779" spans="1:59" ht="14.25" customHeight="1">
      <c r="A779" s="1"/>
      <c r="B779" s="7"/>
      <c r="C779" s="7"/>
      <c r="D779" s="109"/>
      <c r="E779" s="109"/>
      <c r="F779" s="1"/>
      <c r="G779" s="1"/>
      <c r="H779" s="7"/>
      <c r="I779" s="7"/>
      <c r="J779" s="109"/>
      <c r="K779" s="109"/>
      <c r="L779" s="1"/>
      <c r="M779" s="1"/>
      <c r="N779" s="7"/>
      <c r="O779" s="7"/>
      <c r="P779" s="109"/>
      <c r="Q779" s="109"/>
      <c r="R779" s="1"/>
      <c r="S779" s="1"/>
      <c r="T779" s="7"/>
      <c r="U779" s="7"/>
      <c r="V779" s="109"/>
      <c r="W779" s="109"/>
      <c r="X779" s="1"/>
      <c r="Y779" s="1"/>
      <c r="Z779" s="7"/>
      <c r="AA779" s="7"/>
      <c r="AB779" s="109"/>
      <c r="AC779" s="109"/>
      <c r="AD779" s="1"/>
      <c r="AE779" s="1"/>
      <c r="AF779" s="7"/>
      <c r="AG779" s="7"/>
      <c r="AH779" s="109"/>
      <c r="AI779" s="109"/>
      <c r="AJ779" s="1"/>
      <c r="AK779" s="1"/>
      <c r="AL779" s="7"/>
      <c r="AM779" s="7"/>
      <c r="AN779" s="109"/>
      <c r="AO779" s="109"/>
      <c r="AP779" s="1"/>
      <c r="AQ779" s="1"/>
      <c r="AR779" s="7"/>
      <c r="AS779" s="7"/>
      <c r="AT779" s="109"/>
      <c r="AU779" s="109"/>
      <c r="AV779" s="1"/>
      <c r="AW779" s="1"/>
      <c r="AX779" s="7"/>
      <c r="AY779" s="7"/>
      <c r="AZ779" s="109"/>
      <c r="BA779" s="109"/>
      <c r="BB779" s="1"/>
      <c r="BC779" s="1"/>
      <c r="BD779" s="7"/>
      <c r="BE779" s="7"/>
      <c r="BF779" s="109"/>
      <c r="BG779" s="109"/>
    </row>
    <row r="780" spans="1:59" ht="14.25" customHeight="1">
      <c r="A780" s="1"/>
      <c r="B780" s="7"/>
      <c r="C780" s="7"/>
      <c r="D780" s="109"/>
      <c r="E780" s="109"/>
      <c r="F780" s="1"/>
      <c r="G780" s="1"/>
      <c r="H780" s="7"/>
      <c r="I780" s="7"/>
      <c r="J780" s="109"/>
      <c r="K780" s="109"/>
      <c r="L780" s="1"/>
      <c r="M780" s="1"/>
      <c r="N780" s="7"/>
      <c r="O780" s="7"/>
      <c r="P780" s="109"/>
      <c r="Q780" s="109"/>
      <c r="R780" s="1"/>
      <c r="S780" s="1"/>
      <c r="T780" s="7"/>
      <c r="U780" s="7"/>
      <c r="V780" s="109"/>
      <c r="W780" s="109"/>
      <c r="X780" s="1"/>
      <c r="Y780" s="1"/>
      <c r="Z780" s="7"/>
      <c r="AA780" s="7"/>
      <c r="AB780" s="109"/>
      <c r="AC780" s="109"/>
      <c r="AD780" s="1"/>
      <c r="AE780" s="1"/>
      <c r="AF780" s="7"/>
      <c r="AG780" s="7"/>
      <c r="AH780" s="109"/>
      <c r="AI780" s="109"/>
      <c r="AJ780" s="1"/>
      <c r="AK780" s="1"/>
      <c r="AL780" s="7"/>
      <c r="AM780" s="7"/>
      <c r="AN780" s="109"/>
      <c r="AO780" s="109"/>
      <c r="AP780" s="1"/>
      <c r="AQ780" s="1"/>
      <c r="AR780" s="7"/>
      <c r="AS780" s="7"/>
      <c r="AT780" s="109"/>
      <c r="AU780" s="109"/>
      <c r="AV780" s="1"/>
      <c r="AW780" s="1"/>
      <c r="AX780" s="7"/>
      <c r="AY780" s="7"/>
      <c r="AZ780" s="109"/>
      <c r="BA780" s="109"/>
      <c r="BB780" s="1"/>
      <c r="BC780" s="1"/>
      <c r="BD780" s="7"/>
      <c r="BE780" s="7"/>
      <c r="BF780" s="109"/>
      <c r="BG780" s="109"/>
    </row>
    <row r="781" spans="1:59" ht="14.25" customHeight="1">
      <c r="A781" s="1"/>
      <c r="B781" s="7"/>
      <c r="C781" s="7"/>
      <c r="D781" s="109"/>
      <c r="E781" s="109"/>
      <c r="F781" s="1"/>
      <c r="G781" s="1"/>
      <c r="H781" s="7"/>
      <c r="I781" s="7"/>
      <c r="J781" s="109"/>
      <c r="K781" s="109"/>
      <c r="L781" s="1"/>
      <c r="M781" s="1"/>
      <c r="N781" s="7"/>
      <c r="O781" s="7"/>
      <c r="P781" s="109"/>
      <c r="Q781" s="109"/>
      <c r="R781" s="1"/>
      <c r="S781" s="1"/>
      <c r="T781" s="7"/>
      <c r="U781" s="7"/>
      <c r="V781" s="109"/>
      <c r="W781" s="109"/>
      <c r="X781" s="1"/>
      <c r="Y781" s="1"/>
      <c r="Z781" s="7"/>
      <c r="AA781" s="7"/>
      <c r="AB781" s="109"/>
      <c r="AC781" s="109"/>
      <c r="AD781" s="1"/>
      <c r="AE781" s="1"/>
      <c r="AF781" s="7"/>
      <c r="AG781" s="7"/>
      <c r="AH781" s="109"/>
      <c r="AI781" s="109"/>
      <c r="AJ781" s="1"/>
      <c r="AK781" s="1"/>
      <c r="AL781" s="7"/>
      <c r="AM781" s="7"/>
      <c r="AN781" s="109"/>
      <c r="AO781" s="109"/>
      <c r="AP781" s="1"/>
      <c r="AQ781" s="1"/>
      <c r="AR781" s="7"/>
      <c r="AS781" s="7"/>
      <c r="AT781" s="109"/>
      <c r="AU781" s="109"/>
      <c r="AV781" s="1"/>
      <c r="AW781" s="1"/>
      <c r="AX781" s="7"/>
      <c r="AY781" s="7"/>
      <c r="AZ781" s="109"/>
      <c r="BA781" s="109"/>
      <c r="BB781" s="1"/>
      <c r="BC781" s="1"/>
      <c r="BD781" s="7"/>
      <c r="BE781" s="7"/>
      <c r="BF781" s="109"/>
      <c r="BG781" s="109"/>
    </row>
    <row r="782" spans="1:59" ht="14.25" customHeight="1">
      <c r="A782" s="1"/>
      <c r="B782" s="7"/>
      <c r="C782" s="7"/>
      <c r="D782" s="109"/>
      <c r="E782" s="109"/>
      <c r="F782" s="1"/>
      <c r="G782" s="1"/>
      <c r="H782" s="7"/>
      <c r="I782" s="7"/>
      <c r="J782" s="109"/>
      <c r="K782" s="109"/>
      <c r="L782" s="1"/>
      <c r="M782" s="1"/>
      <c r="N782" s="7"/>
      <c r="O782" s="7"/>
      <c r="P782" s="109"/>
      <c r="Q782" s="109"/>
      <c r="R782" s="1"/>
      <c r="S782" s="1"/>
      <c r="T782" s="7"/>
      <c r="U782" s="7"/>
      <c r="V782" s="109"/>
      <c r="W782" s="109"/>
      <c r="X782" s="1"/>
      <c r="Y782" s="1"/>
      <c r="Z782" s="7"/>
      <c r="AA782" s="7"/>
      <c r="AB782" s="109"/>
      <c r="AC782" s="109"/>
      <c r="AD782" s="1"/>
      <c r="AE782" s="1"/>
      <c r="AF782" s="7"/>
      <c r="AG782" s="7"/>
      <c r="AH782" s="109"/>
      <c r="AI782" s="109"/>
      <c r="AJ782" s="1"/>
      <c r="AK782" s="1"/>
      <c r="AL782" s="7"/>
      <c r="AM782" s="7"/>
      <c r="AN782" s="109"/>
      <c r="AO782" s="109"/>
      <c r="AP782" s="1"/>
      <c r="AQ782" s="1"/>
      <c r="AR782" s="7"/>
      <c r="AS782" s="7"/>
      <c r="AT782" s="109"/>
      <c r="AU782" s="109"/>
      <c r="AV782" s="1"/>
      <c r="AW782" s="1"/>
      <c r="AX782" s="7"/>
      <c r="AY782" s="7"/>
      <c r="AZ782" s="109"/>
      <c r="BA782" s="109"/>
      <c r="BB782" s="1"/>
      <c r="BC782" s="1"/>
      <c r="BD782" s="7"/>
      <c r="BE782" s="7"/>
      <c r="BF782" s="109"/>
      <c r="BG782" s="109"/>
    </row>
    <row r="783" spans="1:59" ht="14.25" customHeight="1">
      <c r="A783" s="1"/>
      <c r="B783" s="7"/>
      <c r="C783" s="7"/>
      <c r="D783" s="109"/>
      <c r="E783" s="109"/>
      <c r="F783" s="1"/>
      <c r="G783" s="1"/>
      <c r="H783" s="7"/>
      <c r="I783" s="7"/>
      <c r="J783" s="109"/>
      <c r="K783" s="109"/>
      <c r="L783" s="1"/>
      <c r="M783" s="1"/>
      <c r="N783" s="7"/>
      <c r="O783" s="7"/>
      <c r="P783" s="109"/>
      <c r="Q783" s="109"/>
      <c r="R783" s="1"/>
      <c r="S783" s="1"/>
      <c r="T783" s="7"/>
      <c r="U783" s="7"/>
      <c r="V783" s="109"/>
      <c r="W783" s="109"/>
      <c r="X783" s="1"/>
      <c r="Y783" s="1"/>
      <c r="Z783" s="7"/>
      <c r="AA783" s="7"/>
      <c r="AB783" s="109"/>
      <c r="AC783" s="109"/>
      <c r="AD783" s="1"/>
      <c r="AE783" s="1"/>
      <c r="AF783" s="7"/>
      <c r="AG783" s="7"/>
      <c r="AH783" s="109"/>
      <c r="AI783" s="109"/>
      <c r="AJ783" s="1"/>
      <c r="AK783" s="1"/>
      <c r="AL783" s="7"/>
      <c r="AM783" s="7"/>
      <c r="AN783" s="109"/>
      <c r="AO783" s="109"/>
      <c r="AP783" s="1"/>
      <c r="AQ783" s="1"/>
      <c r="AR783" s="7"/>
      <c r="AS783" s="7"/>
      <c r="AT783" s="109"/>
      <c r="AU783" s="109"/>
      <c r="AV783" s="1"/>
      <c r="AW783" s="1"/>
      <c r="AX783" s="7"/>
      <c r="AY783" s="7"/>
      <c r="AZ783" s="109"/>
      <c r="BA783" s="109"/>
      <c r="BB783" s="1"/>
      <c r="BC783" s="1"/>
      <c r="BD783" s="7"/>
      <c r="BE783" s="7"/>
      <c r="BF783" s="109"/>
      <c r="BG783" s="109"/>
    </row>
    <row r="784" spans="1:59" ht="14.25" customHeight="1">
      <c r="A784" s="1"/>
      <c r="B784" s="7"/>
      <c r="C784" s="7"/>
      <c r="D784" s="109"/>
      <c r="E784" s="109"/>
      <c r="F784" s="1"/>
      <c r="G784" s="1"/>
      <c r="H784" s="7"/>
      <c r="I784" s="7"/>
      <c r="J784" s="109"/>
      <c r="K784" s="109"/>
      <c r="L784" s="1"/>
      <c r="M784" s="1"/>
      <c r="N784" s="7"/>
      <c r="O784" s="7"/>
      <c r="P784" s="109"/>
      <c r="Q784" s="109"/>
      <c r="R784" s="1"/>
      <c r="S784" s="1"/>
      <c r="T784" s="7"/>
      <c r="U784" s="7"/>
      <c r="V784" s="109"/>
      <c r="W784" s="109"/>
      <c r="X784" s="1"/>
      <c r="Y784" s="1"/>
      <c r="Z784" s="7"/>
      <c r="AA784" s="7"/>
      <c r="AB784" s="109"/>
      <c r="AC784" s="109"/>
      <c r="AD784" s="1"/>
      <c r="AE784" s="1"/>
      <c r="AF784" s="7"/>
      <c r="AG784" s="7"/>
      <c r="AH784" s="109"/>
      <c r="AI784" s="109"/>
      <c r="AJ784" s="1"/>
      <c r="AK784" s="1"/>
      <c r="AL784" s="7"/>
      <c r="AM784" s="7"/>
      <c r="AN784" s="109"/>
      <c r="AO784" s="109"/>
      <c r="AP784" s="1"/>
      <c r="AQ784" s="1"/>
      <c r="AR784" s="7"/>
      <c r="AS784" s="7"/>
      <c r="AT784" s="109"/>
      <c r="AU784" s="109"/>
      <c r="AV784" s="1"/>
      <c r="AW784" s="1"/>
      <c r="AX784" s="7"/>
      <c r="AY784" s="7"/>
      <c r="AZ784" s="109"/>
      <c r="BA784" s="109"/>
      <c r="BB784" s="1"/>
      <c r="BC784" s="1"/>
      <c r="BD784" s="7"/>
      <c r="BE784" s="7"/>
      <c r="BF784" s="109"/>
      <c r="BG784" s="109"/>
    </row>
    <row r="785" spans="1:59" ht="14.25" customHeight="1">
      <c r="A785" s="1"/>
      <c r="B785" s="7"/>
      <c r="C785" s="7"/>
      <c r="D785" s="109"/>
      <c r="E785" s="109"/>
      <c r="F785" s="1"/>
      <c r="G785" s="1"/>
      <c r="H785" s="7"/>
      <c r="I785" s="7"/>
      <c r="J785" s="109"/>
      <c r="K785" s="109"/>
      <c r="L785" s="1"/>
      <c r="M785" s="1"/>
      <c r="N785" s="7"/>
      <c r="O785" s="7"/>
      <c r="P785" s="109"/>
      <c r="Q785" s="109"/>
      <c r="R785" s="1"/>
      <c r="S785" s="1"/>
      <c r="T785" s="7"/>
      <c r="U785" s="7"/>
      <c r="V785" s="109"/>
      <c r="W785" s="109"/>
      <c r="X785" s="1"/>
      <c r="Y785" s="1"/>
      <c r="Z785" s="7"/>
      <c r="AA785" s="7"/>
      <c r="AB785" s="109"/>
      <c r="AC785" s="109"/>
      <c r="AD785" s="1"/>
      <c r="AE785" s="1"/>
      <c r="AF785" s="7"/>
      <c r="AG785" s="7"/>
      <c r="AH785" s="109"/>
      <c r="AI785" s="109"/>
      <c r="AJ785" s="1"/>
      <c r="AK785" s="1"/>
      <c r="AL785" s="7"/>
      <c r="AM785" s="7"/>
      <c r="AN785" s="109"/>
      <c r="AO785" s="109"/>
      <c r="AP785" s="1"/>
      <c r="AQ785" s="1"/>
      <c r="AR785" s="7"/>
      <c r="AS785" s="7"/>
      <c r="AT785" s="109"/>
      <c r="AU785" s="109"/>
      <c r="AV785" s="1"/>
      <c r="AW785" s="1"/>
      <c r="AX785" s="7"/>
      <c r="AY785" s="7"/>
      <c r="AZ785" s="109"/>
      <c r="BA785" s="109"/>
      <c r="BB785" s="1"/>
      <c r="BC785" s="1"/>
      <c r="BD785" s="7"/>
      <c r="BE785" s="7"/>
      <c r="BF785" s="109"/>
      <c r="BG785" s="109"/>
    </row>
    <row r="786" spans="1:59" ht="14.25" customHeight="1">
      <c r="A786" s="1"/>
      <c r="B786" s="7"/>
      <c r="C786" s="7"/>
      <c r="D786" s="109"/>
      <c r="E786" s="109"/>
      <c r="F786" s="1"/>
      <c r="G786" s="1"/>
      <c r="H786" s="7"/>
      <c r="I786" s="7"/>
      <c r="J786" s="109"/>
      <c r="K786" s="109"/>
      <c r="L786" s="1"/>
      <c r="M786" s="1"/>
      <c r="N786" s="7"/>
      <c r="O786" s="7"/>
      <c r="P786" s="109"/>
      <c r="Q786" s="109"/>
      <c r="R786" s="1"/>
      <c r="S786" s="1"/>
      <c r="T786" s="7"/>
      <c r="U786" s="7"/>
      <c r="V786" s="109"/>
      <c r="W786" s="109"/>
      <c r="X786" s="1"/>
      <c r="Y786" s="1"/>
      <c r="Z786" s="7"/>
      <c r="AA786" s="7"/>
      <c r="AB786" s="109"/>
      <c r="AC786" s="109"/>
      <c r="AD786" s="1"/>
      <c r="AE786" s="1"/>
      <c r="AF786" s="7"/>
      <c r="AG786" s="7"/>
      <c r="AH786" s="109"/>
      <c r="AI786" s="109"/>
      <c r="AJ786" s="1"/>
      <c r="AK786" s="1"/>
      <c r="AL786" s="7"/>
      <c r="AM786" s="7"/>
      <c r="AN786" s="109"/>
      <c r="AO786" s="109"/>
      <c r="AP786" s="1"/>
      <c r="AQ786" s="1"/>
      <c r="AR786" s="7"/>
      <c r="AS786" s="7"/>
      <c r="AT786" s="109"/>
      <c r="AU786" s="109"/>
      <c r="AV786" s="1"/>
      <c r="AW786" s="1"/>
      <c r="AX786" s="7"/>
      <c r="AY786" s="7"/>
      <c r="AZ786" s="109"/>
      <c r="BA786" s="109"/>
      <c r="BB786" s="1"/>
      <c r="BC786" s="1"/>
      <c r="BD786" s="7"/>
      <c r="BE786" s="7"/>
      <c r="BF786" s="109"/>
      <c r="BG786" s="109"/>
    </row>
    <row r="787" spans="1:59" ht="14.25" customHeight="1">
      <c r="A787" s="1"/>
      <c r="B787" s="7"/>
      <c r="C787" s="7"/>
      <c r="D787" s="109"/>
      <c r="E787" s="109"/>
      <c r="F787" s="1"/>
      <c r="G787" s="1"/>
      <c r="H787" s="7"/>
      <c r="I787" s="7"/>
      <c r="J787" s="109"/>
      <c r="K787" s="109"/>
      <c r="L787" s="1"/>
      <c r="M787" s="1"/>
      <c r="N787" s="7"/>
      <c r="O787" s="7"/>
      <c r="P787" s="109"/>
      <c r="Q787" s="109"/>
      <c r="R787" s="1"/>
      <c r="S787" s="1"/>
      <c r="T787" s="7"/>
      <c r="U787" s="7"/>
      <c r="V787" s="109"/>
      <c r="W787" s="109"/>
      <c r="X787" s="1"/>
      <c r="Y787" s="1"/>
      <c r="Z787" s="7"/>
      <c r="AA787" s="7"/>
      <c r="AB787" s="109"/>
      <c r="AC787" s="109"/>
      <c r="AD787" s="1"/>
      <c r="AE787" s="1"/>
      <c r="AF787" s="7"/>
      <c r="AG787" s="7"/>
      <c r="AH787" s="109"/>
      <c r="AI787" s="109"/>
      <c r="AJ787" s="1"/>
      <c r="AK787" s="1"/>
      <c r="AL787" s="7"/>
      <c r="AM787" s="7"/>
      <c r="AN787" s="109"/>
      <c r="AO787" s="109"/>
      <c r="AP787" s="1"/>
      <c r="AQ787" s="1"/>
      <c r="AR787" s="7"/>
      <c r="AS787" s="7"/>
      <c r="AT787" s="109"/>
      <c r="AU787" s="109"/>
      <c r="AV787" s="1"/>
      <c r="AW787" s="1"/>
      <c r="AX787" s="7"/>
      <c r="AY787" s="7"/>
      <c r="AZ787" s="109"/>
      <c r="BA787" s="109"/>
      <c r="BB787" s="1"/>
      <c r="BC787" s="1"/>
      <c r="BD787" s="7"/>
      <c r="BE787" s="7"/>
      <c r="BF787" s="109"/>
      <c r="BG787" s="109"/>
    </row>
    <row r="788" spans="1:59" ht="14.25" customHeight="1">
      <c r="A788" s="1"/>
      <c r="B788" s="7"/>
      <c r="C788" s="7"/>
      <c r="D788" s="109"/>
      <c r="E788" s="109"/>
      <c r="F788" s="1"/>
      <c r="G788" s="1"/>
      <c r="H788" s="7"/>
      <c r="I788" s="7"/>
      <c r="J788" s="109"/>
      <c r="K788" s="109"/>
      <c r="L788" s="1"/>
      <c r="M788" s="1"/>
      <c r="N788" s="7"/>
      <c r="O788" s="7"/>
      <c r="P788" s="109"/>
      <c r="Q788" s="109"/>
      <c r="R788" s="1"/>
      <c r="S788" s="1"/>
      <c r="T788" s="7"/>
      <c r="U788" s="7"/>
      <c r="V788" s="109"/>
      <c r="W788" s="109"/>
      <c r="X788" s="1"/>
      <c r="Y788" s="1"/>
      <c r="Z788" s="7"/>
      <c r="AA788" s="7"/>
      <c r="AB788" s="109"/>
      <c r="AC788" s="109"/>
      <c r="AD788" s="1"/>
      <c r="AE788" s="1"/>
      <c r="AF788" s="7"/>
      <c r="AG788" s="7"/>
      <c r="AH788" s="109"/>
      <c r="AI788" s="109"/>
      <c r="AJ788" s="1"/>
      <c r="AK788" s="1"/>
      <c r="AL788" s="7"/>
      <c r="AM788" s="7"/>
      <c r="AN788" s="109"/>
      <c r="AO788" s="109"/>
      <c r="AP788" s="1"/>
      <c r="AQ788" s="1"/>
      <c r="AR788" s="7"/>
      <c r="AS788" s="7"/>
      <c r="AT788" s="109"/>
      <c r="AU788" s="109"/>
      <c r="AV788" s="1"/>
      <c r="AW788" s="1"/>
      <c r="AX788" s="7"/>
      <c r="AY788" s="7"/>
      <c r="AZ788" s="109"/>
      <c r="BA788" s="109"/>
      <c r="BB788" s="1"/>
      <c r="BC788" s="1"/>
      <c r="BD788" s="7"/>
      <c r="BE788" s="7"/>
      <c r="BF788" s="109"/>
      <c r="BG788" s="109"/>
    </row>
    <row r="789" spans="1:59" ht="14.25" customHeight="1">
      <c r="A789" s="1"/>
      <c r="B789" s="7"/>
      <c r="C789" s="7"/>
      <c r="D789" s="109"/>
      <c r="E789" s="109"/>
      <c r="F789" s="1"/>
      <c r="G789" s="1"/>
      <c r="H789" s="7"/>
      <c r="I789" s="7"/>
      <c r="J789" s="109"/>
      <c r="K789" s="109"/>
      <c r="L789" s="1"/>
      <c r="M789" s="1"/>
      <c r="N789" s="7"/>
      <c r="O789" s="7"/>
      <c r="P789" s="109"/>
      <c r="Q789" s="109"/>
      <c r="R789" s="1"/>
      <c r="S789" s="1"/>
      <c r="T789" s="7"/>
      <c r="U789" s="7"/>
      <c r="V789" s="109"/>
      <c r="W789" s="109"/>
      <c r="X789" s="1"/>
      <c r="Y789" s="1"/>
      <c r="Z789" s="7"/>
      <c r="AA789" s="7"/>
      <c r="AB789" s="109"/>
      <c r="AC789" s="109"/>
      <c r="AD789" s="1"/>
      <c r="AE789" s="1"/>
      <c r="AF789" s="7"/>
      <c r="AG789" s="7"/>
      <c r="AH789" s="109"/>
      <c r="AI789" s="109"/>
      <c r="AJ789" s="1"/>
      <c r="AK789" s="1"/>
      <c r="AL789" s="7"/>
      <c r="AM789" s="7"/>
      <c r="AN789" s="109"/>
      <c r="AO789" s="109"/>
      <c r="AP789" s="1"/>
      <c r="AQ789" s="1"/>
      <c r="AR789" s="7"/>
      <c r="AS789" s="7"/>
      <c r="AT789" s="109"/>
      <c r="AU789" s="109"/>
      <c r="AV789" s="1"/>
      <c r="AW789" s="1"/>
      <c r="AX789" s="7"/>
      <c r="AY789" s="7"/>
      <c r="AZ789" s="109"/>
      <c r="BA789" s="109"/>
      <c r="BB789" s="1"/>
      <c r="BC789" s="1"/>
      <c r="BD789" s="7"/>
      <c r="BE789" s="7"/>
      <c r="BF789" s="109"/>
      <c r="BG789" s="109"/>
    </row>
    <row r="790" spans="1:59" ht="14.25" customHeight="1">
      <c r="A790" s="1"/>
      <c r="B790" s="7"/>
      <c r="C790" s="7"/>
      <c r="D790" s="109"/>
      <c r="E790" s="109"/>
      <c r="F790" s="1"/>
      <c r="G790" s="1"/>
      <c r="H790" s="7"/>
      <c r="I790" s="7"/>
      <c r="J790" s="109"/>
      <c r="K790" s="109"/>
      <c r="L790" s="1"/>
      <c r="M790" s="1"/>
      <c r="N790" s="7"/>
      <c r="O790" s="7"/>
      <c r="P790" s="109"/>
      <c r="Q790" s="109"/>
      <c r="R790" s="1"/>
      <c r="S790" s="1"/>
      <c r="T790" s="7"/>
      <c r="U790" s="7"/>
      <c r="V790" s="109"/>
      <c r="W790" s="109"/>
      <c r="X790" s="1"/>
      <c r="Y790" s="1"/>
      <c r="Z790" s="7"/>
      <c r="AA790" s="7"/>
      <c r="AB790" s="109"/>
      <c r="AC790" s="109"/>
      <c r="AD790" s="1"/>
      <c r="AE790" s="1"/>
      <c r="AF790" s="7"/>
      <c r="AG790" s="7"/>
      <c r="AH790" s="109"/>
      <c r="AI790" s="109"/>
      <c r="AJ790" s="1"/>
      <c r="AK790" s="1"/>
      <c r="AL790" s="7"/>
      <c r="AM790" s="7"/>
      <c r="AN790" s="109"/>
      <c r="AO790" s="109"/>
      <c r="AP790" s="1"/>
      <c r="AQ790" s="1"/>
      <c r="AR790" s="7"/>
      <c r="AS790" s="7"/>
      <c r="AT790" s="109"/>
      <c r="AU790" s="109"/>
      <c r="AV790" s="1"/>
      <c r="AW790" s="1"/>
      <c r="AX790" s="7"/>
      <c r="AY790" s="7"/>
      <c r="AZ790" s="109"/>
      <c r="BA790" s="109"/>
      <c r="BB790" s="1"/>
      <c r="BC790" s="1"/>
      <c r="BD790" s="7"/>
      <c r="BE790" s="7"/>
      <c r="BF790" s="109"/>
      <c r="BG790" s="109"/>
    </row>
    <row r="791" spans="1:59" ht="14.25" customHeight="1">
      <c r="A791" s="1"/>
      <c r="B791" s="7"/>
      <c r="C791" s="7"/>
      <c r="D791" s="109"/>
      <c r="E791" s="109"/>
      <c r="F791" s="1"/>
      <c r="G791" s="1"/>
      <c r="H791" s="7"/>
      <c r="I791" s="7"/>
      <c r="J791" s="109"/>
      <c r="K791" s="109"/>
      <c r="L791" s="1"/>
      <c r="M791" s="1"/>
      <c r="N791" s="7"/>
      <c r="O791" s="7"/>
      <c r="P791" s="109"/>
      <c r="Q791" s="109"/>
      <c r="R791" s="1"/>
      <c r="S791" s="1"/>
      <c r="T791" s="7"/>
      <c r="U791" s="7"/>
      <c r="V791" s="109"/>
      <c r="W791" s="109"/>
      <c r="X791" s="1"/>
      <c r="Y791" s="1"/>
      <c r="Z791" s="7"/>
      <c r="AA791" s="7"/>
      <c r="AB791" s="109"/>
      <c r="AC791" s="109"/>
      <c r="AD791" s="1"/>
      <c r="AE791" s="1"/>
      <c r="AF791" s="7"/>
      <c r="AG791" s="7"/>
      <c r="AH791" s="109"/>
      <c r="AI791" s="109"/>
      <c r="AJ791" s="1"/>
      <c r="AK791" s="1"/>
      <c r="AL791" s="7"/>
      <c r="AM791" s="7"/>
      <c r="AN791" s="109"/>
      <c r="AO791" s="109"/>
      <c r="AP791" s="1"/>
      <c r="AQ791" s="1"/>
      <c r="AR791" s="7"/>
      <c r="AS791" s="7"/>
      <c r="AT791" s="109"/>
      <c r="AU791" s="109"/>
      <c r="AV791" s="1"/>
      <c r="AW791" s="1"/>
      <c r="AX791" s="7"/>
      <c r="AY791" s="7"/>
      <c r="AZ791" s="109"/>
      <c r="BA791" s="109"/>
      <c r="BB791" s="1"/>
      <c r="BC791" s="1"/>
      <c r="BD791" s="7"/>
      <c r="BE791" s="7"/>
      <c r="BF791" s="109"/>
      <c r="BG791" s="109"/>
    </row>
    <row r="792" spans="1:59" ht="14.25" customHeight="1">
      <c r="A792" s="1"/>
      <c r="B792" s="7"/>
      <c r="C792" s="7"/>
      <c r="D792" s="109"/>
      <c r="E792" s="109"/>
      <c r="F792" s="1"/>
      <c r="G792" s="1"/>
      <c r="H792" s="7"/>
      <c r="I792" s="7"/>
      <c r="J792" s="109"/>
      <c r="K792" s="109"/>
      <c r="L792" s="1"/>
      <c r="M792" s="1"/>
      <c r="N792" s="7"/>
      <c r="O792" s="7"/>
      <c r="P792" s="109"/>
      <c r="Q792" s="109"/>
      <c r="R792" s="1"/>
      <c r="S792" s="1"/>
      <c r="T792" s="7"/>
      <c r="U792" s="7"/>
      <c r="V792" s="109"/>
      <c r="W792" s="109"/>
      <c r="X792" s="1"/>
      <c r="Y792" s="1"/>
      <c r="Z792" s="7"/>
      <c r="AA792" s="7"/>
      <c r="AB792" s="109"/>
      <c r="AC792" s="109"/>
      <c r="AD792" s="1"/>
      <c r="AE792" s="1"/>
      <c r="AF792" s="7"/>
      <c r="AG792" s="7"/>
      <c r="AH792" s="109"/>
      <c r="AI792" s="109"/>
      <c r="AJ792" s="1"/>
      <c r="AK792" s="1"/>
      <c r="AL792" s="7"/>
      <c r="AM792" s="7"/>
      <c r="AN792" s="109"/>
      <c r="AO792" s="109"/>
      <c r="AP792" s="1"/>
      <c r="AQ792" s="1"/>
      <c r="AR792" s="7"/>
      <c r="AS792" s="7"/>
      <c r="AT792" s="109"/>
      <c r="AU792" s="109"/>
      <c r="AV792" s="1"/>
      <c r="AW792" s="1"/>
      <c r="AX792" s="7"/>
      <c r="AY792" s="7"/>
      <c r="AZ792" s="109"/>
      <c r="BA792" s="109"/>
      <c r="BB792" s="1"/>
      <c r="BC792" s="1"/>
      <c r="BD792" s="7"/>
      <c r="BE792" s="7"/>
      <c r="BF792" s="109"/>
      <c r="BG792" s="109"/>
    </row>
    <row r="793" spans="1:59" ht="14.25" customHeight="1">
      <c r="A793" s="1"/>
      <c r="B793" s="7"/>
      <c r="C793" s="7"/>
      <c r="D793" s="109"/>
      <c r="E793" s="109"/>
      <c r="F793" s="1"/>
      <c r="G793" s="1"/>
      <c r="H793" s="7"/>
      <c r="I793" s="7"/>
      <c r="J793" s="109"/>
      <c r="K793" s="109"/>
      <c r="L793" s="1"/>
      <c r="M793" s="1"/>
      <c r="N793" s="7"/>
      <c r="O793" s="7"/>
      <c r="P793" s="109"/>
      <c r="Q793" s="109"/>
      <c r="R793" s="1"/>
      <c r="S793" s="1"/>
      <c r="T793" s="7"/>
      <c r="U793" s="7"/>
      <c r="V793" s="109"/>
      <c r="W793" s="109"/>
      <c r="X793" s="1"/>
      <c r="Y793" s="1"/>
      <c r="Z793" s="7"/>
      <c r="AA793" s="7"/>
      <c r="AB793" s="109"/>
      <c r="AC793" s="109"/>
      <c r="AD793" s="1"/>
      <c r="AE793" s="1"/>
      <c r="AF793" s="7"/>
      <c r="AG793" s="7"/>
      <c r="AH793" s="109"/>
      <c r="AI793" s="109"/>
      <c r="AJ793" s="1"/>
      <c r="AK793" s="1"/>
      <c r="AL793" s="7"/>
      <c r="AM793" s="7"/>
      <c r="AN793" s="109"/>
      <c r="AO793" s="109"/>
      <c r="AP793" s="1"/>
      <c r="AQ793" s="1"/>
      <c r="AR793" s="7"/>
      <c r="AS793" s="7"/>
      <c r="AT793" s="109"/>
      <c r="AU793" s="109"/>
      <c r="AV793" s="1"/>
      <c r="AW793" s="1"/>
      <c r="AX793" s="7"/>
      <c r="AY793" s="7"/>
      <c r="AZ793" s="109"/>
      <c r="BA793" s="109"/>
      <c r="BB793" s="1"/>
      <c r="BC793" s="1"/>
      <c r="BD793" s="7"/>
      <c r="BE793" s="7"/>
      <c r="BF793" s="109"/>
      <c r="BG793" s="109"/>
    </row>
    <row r="794" spans="1:59" ht="14.25" customHeight="1">
      <c r="A794" s="1"/>
      <c r="B794" s="7"/>
      <c r="C794" s="7"/>
      <c r="D794" s="109"/>
      <c r="E794" s="109"/>
      <c r="F794" s="1"/>
      <c r="G794" s="1"/>
      <c r="H794" s="7"/>
      <c r="I794" s="7"/>
      <c r="J794" s="109"/>
      <c r="K794" s="109"/>
      <c r="L794" s="1"/>
      <c r="M794" s="1"/>
      <c r="N794" s="7"/>
      <c r="O794" s="7"/>
      <c r="P794" s="109"/>
      <c r="Q794" s="109"/>
      <c r="R794" s="1"/>
      <c r="S794" s="1"/>
      <c r="T794" s="7"/>
      <c r="U794" s="7"/>
      <c r="V794" s="109"/>
      <c r="W794" s="109"/>
      <c r="X794" s="1"/>
      <c r="Y794" s="1"/>
      <c r="Z794" s="7"/>
      <c r="AA794" s="7"/>
      <c r="AB794" s="109"/>
      <c r="AC794" s="109"/>
      <c r="AD794" s="1"/>
      <c r="AE794" s="1"/>
      <c r="AF794" s="7"/>
      <c r="AG794" s="7"/>
      <c r="AH794" s="109"/>
      <c r="AI794" s="109"/>
      <c r="AJ794" s="1"/>
      <c r="AK794" s="1"/>
      <c r="AL794" s="7"/>
      <c r="AM794" s="7"/>
      <c r="AN794" s="109"/>
      <c r="AO794" s="109"/>
      <c r="AP794" s="1"/>
      <c r="AQ794" s="1"/>
      <c r="AR794" s="7"/>
      <c r="AS794" s="7"/>
      <c r="AT794" s="109"/>
      <c r="AU794" s="109"/>
      <c r="AV794" s="1"/>
      <c r="AW794" s="1"/>
      <c r="AX794" s="7"/>
      <c r="AY794" s="7"/>
      <c r="AZ794" s="109"/>
      <c r="BA794" s="109"/>
      <c r="BB794" s="1"/>
      <c r="BC794" s="1"/>
      <c r="BD794" s="7"/>
      <c r="BE794" s="7"/>
      <c r="BF794" s="109"/>
      <c r="BG794" s="109"/>
    </row>
    <row r="795" spans="1:59" ht="14.25" customHeight="1">
      <c r="A795" s="1"/>
      <c r="B795" s="7"/>
      <c r="C795" s="7"/>
      <c r="D795" s="109"/>
      <c r="E795" s="109"/>
      <c r="F795" s="1"/>
      <c r="G795" s="1"/>
      <c r="H795" s="7"/>
      <c r="I795" s="7"/>
      <c r="J795" s="109"/>
      <c r="K795" s="109"/>
      <c r="L795" s="1"/>
      <c r="M795" s="1"/>
      <c r="N795" s="7"/>
      <c r="O795" s="7"/>
      <c r="P795" s="109"/>
      <c r="Q795" s="109"/>
      <c r="R795" s="1"/>
      <c r="S795" s="1"/>
      <c r="T795" s="7"/>
      <c r="U795" s="7"/>
      <c r="V795" s="109"/>
      <c r="W795" s="109"/>
      <c r="X795" s="1"/>
      <c r="Y795" s="1"/>
      <c r="Z795" s="7"/>
      <c r="AA795" s="7"/>
      <c r="AB795" s="109"/>
      <c r="AC795" s="109"/>
      <c r="AD795" s="1"/>
      <c r="AE795" s="1"/>
      <c r="AF795" s="7"/>
      <c r="AG795" s="7"/>
      <c r="AH795" s="109"/>
      <c r="AI795" s="109"/>
      <c r="AJ795" s="1"/>
      <c r="AK795" s="1"/>
      <c r="AL795" s="7"/>
      <c r="AM795" s="7"/>
      <c r="AN795" s="109"/>
      <c r="AO795" s="109"/>
      <c r="AP795" s="1"/>
      <c r="AQ795" s="1"/>
      <c r="AR795" s="7"/>
      <c r="AS795" s="7"/>
      <c r="AT795" s="109"/>
      <c r="AU795" s="109"/>
      <c r="AV795" s="1"/>
      <c r="AW795" s="1"/>
      <c r="AX795" s="7"/>
      <c r="AY795" s="7"/>
      <c r="AZ795" s="109"/>
      <c r="BA795" s="109"/>
      <c r="BB795" s="1"/>
      <c r="BC795" s="1"/>
      <c r="BD795" s="7"/>
      <c r="BE795" s="7"/>
      <c r="BF795" s="109"/>
      <c r="BG795" s="109"/>
    </row>
    <row r="796" spans="1:59" ht="14.25" customHeight="1">
      <c r="A796" s="1"/>
      <c r="B796" s="7"/>
      <c r="C796" s="7"/>
      <c r="D796" s="109"/>
      <c r="E796" s="109"/>
      <c r="F796" s="1"/>
      <c r="G796" s="1"/>
      <c r="H796" s="7"/>
      <c r="I796" s="7"/>
      <c r="J796" s="109"/>
      <c r="K796" s="109"/>
      <c r="L796" s="1"/>
      <c r="M796" s="1"/>
      <c r="N796" s="7"/>
      <c r="O796" s="7"/>
      <c r="P796" s="109"/>
      <c r="Q796" s="109"/>
      <c r="R796" s="1"/>
      <c r="S796" s="1"/>
      <c r="T796" s="7"/>
      <c r="U796" s="7"/>
      <c r="V796" s="109"/>
      <c r="W796" s="109"/>
      <c r="X796" s="1"/>
      <c r="Y796" s="1"/>
      <c r="Z796" s="7"/>
      <c r="AA796" s="7"/>
      <c r="AB796" s="109"/>
      <c r="AC796" s="109"/>
      <c r="AD796" s="1"/>
      <c r="AE796" s="1"/>
      <c r="AF796" s="7"/>
      <c r="AG796" s="7"/>
      <c r="AH796" s="109"/>
      <c r="AI796" s="109"/>
      <c r="AJ796" s="1"/>
      <c r="AK796" s="1"/>
      <c r="AL796" s="7"/>
      <c r="AM796" s="7"/>
      <c r="AN796" s="109"/>
      <c r="AO796" s="109"/>
      <c r="AP796" s="1"/>
      <c r="AQ796" s="1"/>
      <c r="AR796" s="7"/>
      <c r="AS796" s="7"/>
      <c r="AT796" s="109"/>
      <c r="AU796" s="109"/>
      <c r="AV796" s="1"/>
      <c r="AW796" s="1"/>
      <c r="AX796" s="7"/>
      <c r="AY796" s="7"/>
      <c r="AZ796" s="109"/>
      <c r="BA796" s="109"/>
      <c r="BB796" s="1"/>
      <c r="BC796" s="1"/>
      <c r="BD796" s="7"/>
      <c r="BE796" s="7"/>
      <c r="BF796" s="109"/>
      <c r="BG796" s="109"/>
    </row>
    <row r="797" spans="1:59" ht="14.25" customHeight="1">
      <c r="A797" s="1"/>
      <c r="B797" s="7"/>
      <c r="C797" s="7"/>
      <c r="D797" s="109"/>
      <c r="E797" s="109"/>
      <c r="F797" s="1"/>
      <c r="G797" s="1"/>
      <c r="H797" s="7"/>
      <c r="I797" s="7"/>
      <c r="J797" s="109"/>
      <c r="K797" s="109"/>
      <c r="L797" s="1"/>
      <c r="M797" s="1"/>
      <c r="N797" s="7"/>
      <c r="O797" s="7"/>
      <c r="P797" s="109"/>
      <c r="Q797" s="109"/>
      <c r="R797" s="1"/>
      <c r="S797" s="1"/>
      <c r="T797" s="7"/>
      <c r="U797" s="7"/>
      <c r="V797" s="109"/>
      <c r="W797" s="109"/>
      <c r="X797" s="1"/>
      <c r="Y797" s="1"/>
      <c r="Z797" s="7"/>
      <c r="AA797" s="7"/>
      <c r="AB797" s="109"/>
      <c r="AC797" s="109"/>
      <c r="AD797" s="1"/>
      <c r="AE797" s="1"/>
      <c r="AF797" s="7"/>
      <c r="AG797" s="7"/>
      <c r="AH797" s="109"/>
      <c r="AI797" s="109"/>
      <c r="AJ797" s="1"/>
      <c r="AK797" s="1"/>
      <c r="AL797" s="7"/>
      <c r="AM797" s="7"/>
      <c r="AN797" s="109"/>
      <c r="AO797" s="109"/>
      <c r="AP797" s="1"/>
      <c r="AQ797" s="1"/>
      <c r="AR797" s="7"/>
      <c r="AS797" s="7"/>
      <c r="AT797" s="109"/>
      <c r="AU797" s="109"/>
      <c r="AV797" s="1"/>
      <c r="AW797" s="1"/>
      <c r="AX797" s="7"/>
      <c r="AY797" s="7"/>
      <c r="AZ797" s="109"/>
      <c r="BA797" s="109"/>
      <c r="BB797" s="1"/>
      <c r="BC797" s="1"/>
      <c r="BD797" s="7"/>
      <c r="BE797" s="7"/>
      <c r="BF797" s="109"/>
      <c r="BG797" s="109"/>
    </row>
    <row r="798" spans="1:59" ht="14.25" customHeight="1">
      <c r="A798" s="1"/>
      <c r="B798" s="7"/>
      <c r="C798" s="7"/>
      <c r="D798" s="109"/>
      <c r="E798" s="109"/>
      <c r="F798" s="1"/>
      <c r="G798" s="1"/>
      <c r="H798" s="7"/>
      <c r="I798" s="7"/>
      <c r="J798" s="109"/>
      <c r="K798" s="109"/>
      <c r="L798" s="1"/>
      <c r="M798" s="1"/>
      <c r="N798" s="7"/>
      <c r="O798" s="7"/>
      <c r="P798" s="109"/>
      <c r="Q798" s="109"/>
      <c r="R798" s="1"/>
      <c r="S798" s="1"/>
      <c r="T798" s="7"/>
      <c r="U798" s="7"/>
      <c r="V798" s="109"/>
      <c r="W798" s="109"/>
      <c r="X798" s="1"/>
      <c r="Y798" s="1"/>
      <c r="Z798" s="7"/>
      <c r="AA798" s="7"/>
      <c r="AB798" s="109"/>
      <c r="AC798" s="109"/>
      <c r="AD798" s="1"/>
      <c r="AE798" s="1"/>
      <c r="AF798" s="7"/>
      <c r="AG798" s="7"/>
      <c r="AH798" s="109"/>
      <c r="AI798" s="109"/>
      <c r="AJ798" s="1"/>
      <c r="AK798" s="1"/>
      <c r="AL798" s="7"/>
      <c r="AM798" s="7"/>
      <c r="AN798" s="109"/>
      <c r="AO798" s="109"/>
      <c r="AP798" s="1"/>
      <c r="AQ798" s="1"/>
      <c r="AR798" s="7"/>
      <c r="AS798" s="7"/>
      <c r="AT798" s="109"/>
      <c r="AU798" s="109"/>
      <c r="AV798" s="1"/>
      <c r="AW798" s="1"/>
      <c r="AX798" s="7"/>
      <c r="AY798" s="7"/>
      <c r="AZ798" s="109"/>
      <c r="BA798" s="109"/>
      <c r="BB798" s="1"/>
      <c r="BC798" s="1"/>
      <c r="BD798" s="7"/>
      <c r="BE798" s="7"/>
      <c r="BF798" s="109"/>
      <c r="BG798" s="109"/>
    </row>
    <row r="799" spans="1:59" ht="14.25" customHeight="1">
      <c r="A799" s="1"/>
      <c r="B799" s="7"/>
      <c r="C799" s="7"/>
      <c r="D799" s="109"/>
      <c r="E799" s="109"/>
      <c r="F799" s="1"/>
      <c r="G799" s="1"/>
      <c r="H799" s="7"/>
      <c r="I799" s="7"/>
      <c r="J799" s="109"/>
      <c r="K799" s="109"/>
      <c r="L799" s="1"/>
      <c r="M799" s="1"/>
      <c r="N799" s="7"/>
      <c r="O799" s="7"/>
      <c r="P799" s="109"/>
      <c r="Q799" s="109"/>
      <c r="R799" s="1"/>
      <c r="S799" s="1"/>
      <c r="T799" s="7"/>
      <c r="U799" s="7"/>
      <c r="V799" s="109"/>
      <c r="W799" s="109"/>
      <c r="X799" s="1"/>
      <c r="Y799" s="1"/>
      <c r="Z799" s="7"/>
      <c r="AA799" s="7"/>
      <c r="AB799" s="109"/>
      <c r="AC799" s="109"/>
      <c r="AD799" s="1"/>
      <c r="AE799" s="1"/>
      <c r="AF799" s="7"/>
      <c r="AG799" s="7"/>
      <c r="AH799" s="109"/>
      <c r="AI799" s="109"/>
      <c r="AJ799" s="1"/>
      <c r="AK799" s="1"/>
      <c r="AL799" s="7"/>
      <c r="AM799" s="7"/>
      <c r="AN799" s="109"/>
      <c r="AO799" s="109"/>
      <c r="AP799" s="1"/>
      <c r="AQ799" s="1"/>
      <c r="AR799" s="7"/>
      <c r="AS799" s="7"/>
      <c r="AT799" s="109"/>
      <c r="AU799" s="109"/>
      <c r="AV799" s="1"/>
      <c r="AW799" s="1"/>
      <c r="AX799" s="7"/>
      <c r="AY799" s="7"/>
      <c r="AZ799" s="109"/>
      <c r="BA799" s="109"/>
      <c r="BB799" s="1"/>
      <c r="BC799" s="1"/>
      <c r="BD799" s="7"/>
      <c r="BE799" s="7"/>
      <c r="BF799" s="109"/>
      <c r="BG799" s="109"/>
    </row>
    <row r="800" spans="1:59" ht="14.25" customHeight="1">
      <c r="A800" s="1"/>
      <c r="B800" s="7"/>
      <c r="C800" s="7"/>
      <c r="D800" s="109"/>
      <c r="E800" s="109"/>
      <c r="F800" s="1"/>
      <c r="G800" s="1"/>
      <c r="H800" s="7"/>
      <c r="I800" s="7"/>
      <c r="J800" s="109"/>
      <c r="K800" s="109"/>
      <c r="L800" s="1"/>
      <c r="M800" s="1"/>
      <c r="N800" s="7"/>
      <c r="O800" s="7"/>
      <c r="P800" s="109"/>
      <c r="Q800" s="109"/>
      <c r="R800" s="1"/>
      <c r="S800" s="1"/>
      <c r="T800" s="7"/>
      <c r="U800" s="7"/>
      <c r="V800" s="109"/>
      <c r="W800" s="109"/>
      <c r="X800" s="1"/>
      <c r="Y800" s="1"/>
      <c r="Z800" s="7"/>
      <c r="AA800" s="7"/>
      <c r="AB800" s="109"/>
      <c r="AC800" s="109"/>
      <c r="AD800" s="1"/>
      <c r="AE800" s="1"/>
      <c r="AF800" s="7"/>
      <c r="AG800" s="7"/>
      <c r="AH800" s="109"/>
      <c r="AI800" s="109"/>
      <c r="AJ800" s="1"/>
      <c r="AK800" s="1"/>
      <c r="AL800" s="7"/>
      <c r="AM800" s="7"/>
      <c r="AN800" s="109"/>
      <c r="AO800" s="109"/>
      <c r="AP800" s="1"/>
      <c r="AQ800" s="1"/>
      <c r="AR800" s="7"/>
      <c r="AS800" s="7"/>
      <c r="AT800" s="109"/>
      <c r="AU800" s="109"/>
      <c r="AV800" s="1"/>
      <c r="AW800" s="1"/>
      <c r="AX800" s="7"/>
      <c r="AY800" s="7"/>
      <c r="AZ800" s="109"/>
      <c r="BA800" s="109"/>
      <c r="BB800" s="1"/>
      <c r="BC800" s="1"/>
      <c r="BD800" s="7"/>
      <c r="BE800" s="7"/>
      <c r="BF800" s="109"/>
      <c r="BG800" s="109"/>
    </row>
    <row r="801" spans="1:59" ht="14.25" customHeight="1">
      <c r="A801" s="1"/>
      <c r="B801" s="7"/>
      <c r="C801" s="7"/>
      <c r="D801" s="109"/>
      <c r="E801" s="109"/>
      <c r="F801" s="1"/>
      <c r="G801" s="1"/>
      <c r="H801" s="7"/>
      <c r="I801" s="7"/>
      <c r="J801" s="109"/>
      <c r="K801" s="109"/>
      <c r="L801" s="1"/>
      <c r="M801" s="1"/>
      <c r="N801" s="7"/>
      <c r="O801" s="7"/>
      <c r="P801" s="109"/>
      <c r="Q801" s="109"/>
      <c r="R801" s="1"/>
      <c r="S801" s="1"/>
      <c r="T801" s="7"/>
      <c r="U801" s="7"/>
      <c r="V801" s="109"/>
      <c r="W801" s="109"/>
      <c r="X801" s="1"/>
      <c r="Y801" s="1"/>
      <c r="Z801" s="7"/>
      <c r="AA801" s="7"/>
      <c r="AB801" s="109"/>
      <c r="AC801" s="109"/>
      <c r="AD801" s="1"/>
      <c r="AE801" s="1"/>
      <c r="AF801" s="7"/>
      <c r="AG801" s="7"/>
      <c r="AH801" s="109"/>
      <c r="AI801" s="109"/>
      <c r="AJ801" s="1"/>
      <c r="AK801" s="1"/>
      <c r="AL801" s="7"/>
      <c r="AM801" s="7"/>
      <c r="AN801" s="109"/>
      <c r="AO801" s="109"/>
      <c r="AP801" s="1"/>
      <c r="AQ801" s="1"/>
      <c r="AR801" s="7"/>
      <c r="AS801" s="7"/>
      <c r="AT801" s="109"/>
      <c r="AU801" s="109"/>
      <c r="AV801" s="1"/>
      <c r="AW801" s="1"/>
      <c r="AX801" s="7"/>
      <c r="AY801" s="7"/>
      <c r="AZ801" s="109"/>
      <c r="BA801" s="109"/>
      <c r="BB801" s="1"/>
      <c r="BC801" s="1"/>
      <c r="BD801" s="7"/>
      <c r="BE801" s="7"/>
      <c r="BF801" s="109"/>
      <c r="BG801" s="109"/>
    </row>
    <row r="802" spans="1:59" ht="14.25" customHeight="1">
      <c r="A802" s="1"/>
      <c r="B802" s="7"/>
      <c r="C802" s="7"/>
      <c r="D802" s="109"/>
      <c r="E802" s="109"/>
      <c r="F802" s="1"/>
      <c r="G802" s="1"/>
      <c r="H802" s="7"/>
      <c r="I802" s="7"/>
      <c r="J802" s="109"/>
      <c r="K802" s="109"/>
      <c r="L802" s="1"/>
      <c r="M802" s="1"/>
      <c r="N802" s="7"/>
      <c r="O802" s="7"/>
      <c r="P802" s="109"/>
      <c r="Q802" s="109"/>
      <c r="R802" s="1"/>
      <c r="S802" s="1"/>
      <c r="T802" s="7"/>
      <c r="U802" s="7"/>
      <c r="V802" s="109"/>
      <c r="W802" s="109"/>
      <c r="X802" s="1"/>
      <c r="Y802" s="1"/>
      <c r="Z802" s="7"/>
      <c r="AA802" s="7"/>
      <c r="AB802" s="109"/>
      <c r="AC802" s="109"/>
      <c r="AD802" s="1"/>
      <c r="AE802" s="1"/>
      <c r="AF802" s="7"/>
      <c r="AG802" s="7"/>
      <c r="AH802" s="109"/>
      <c r="AI802" s="109"/>
      <c r="AJ802" s="1"/>
      <c r="AK802" s="1"/>
      <c r="AL802" s="7"/>
      <c r="AM802" s="7"/>
      <c r="AN802" s="109"/>
      <c r="AO802" s="109"/>
      <c r="AP802" s="1"/>
      <c r="AQ802" s="1"/>
      <c r="AR802" s="7"/>
      <c r="AS802" s="7"/>
      <c r="AT802" s="109"/>
      <c r="AU802" s="109"/>
      <c r="AV802" s="1"/>
      <c r="AW802" s="1"/>
      <c r="AX802" s="7"/>
      <c r="AY802" s="7"/>
      <c r="AZ802" s="109"/>
      <c r="BA802" s="109"/>
      <c r="BB802" s="1"/>
      <c r="BC802" s="1"/>
      <c r="BD802" s="7"/>
      <c r="BE802" s="7"/>
      <c r="BF802" s="109"/>
      <c r="BG802" s="109"/>
    </row>
    <row r="803" spans="1:59" ht="14.25" customHeight="1">
      <c r="A803" s="1"/>
      <c r="B803" s="7"/>
      <c r="C803" s="7"/>
      <c r="D803" s="109"/>
      <c r="E803" s="109"/>
      <c r="F803" s="1"/>
      <c r="G803" s="1"/>
      <c r="H803" s="7"/>
      <c r="I803" s="7"/>
      <c r="J803" s="109"/>
      <c r="K803" s="109"/>
      <c r="L803" s="1"/>
      <c r="M803" s="1"/>
      <c r="N803" s="7"/>
      <c r="O803" s="7"/>
      <c r="P803" s="109"/>
      <c r="Q803" s="109"/>
      <c r="R803" s="1"/>
      <c r="S803" s="1"/>
      <c r="T803" s="7"/>
      <c r="U803" s="7"/>
      <c r="V803" s="109"/>
      <c r="W803" s="109"/>
      <c r="X803" s="1"/>
      <c r="Y803" s="1"/>
      <c r="Z803" s="7"/>
      <c r="AA803" s="7"/>
      <c r="AB803" s="109"/>
      <c r="AC803" s="109"/>
      <c r="AD803" s="1"/>
      <c r="AE803" s="1"/>
      <c r="AF803" s="7"/>
      <c r="AG803" s="7"/>
      <c r="AH803" s="109"/>
      <c r="AI803" s="109"/>
      <c r="AJ803" s="1"/>
      <c r="AK803" s="1"/>
      <c r="AL803" s="7"/>
      <c r="AM803" s="7"/>
      <c r="AN803" s="109"/>
      <c r="AO803" s="109"/>
      <c r="AP803" s="1"/>
      <c r="AQ803" s="1"/>
      <c r="AR803" s="7"/>
      <c r="AS803" s="7"/>
      <c r="AT803" s="109"/>
      <c r="AU803" s="109"/>
      <c r="AV803" s="1"/>
      <c r="AW803" s="1"/>
      <c r="AX803" s="7"/>
      <c r="AY803" s="7"/>
      <c r="AZ803" s="109"/>
      <c r="BA803" s="109"/>
      <c r="BB803" s="1"/>
      <c r="BC803" s="1"/>
      <c r="BD803" s="7"/>
      <c r="BE803" s="7"/>
      <c r="BF803" s="109"/>
      <c r="BG803" s="109"/>
    </row>
    <row r="804" spans="1:59" ht="14.25" customHeight="1">
      <c r="A804" s="1"/>
      <c r="B804" s="7"/>
      <c r="C804" s="7"/>
      <c r="D804" s="109"/>
      <c r="E804" s="109"/>
      <c r="F804" s="1"/>
      <c r="G804" s="1"/>
      <c r="H804" s="7"/>
      <c r="I804" s="7"/>
      <c r="J804" s="109"/>
      <c r="K804" s="109"/>
      <c r="L804" s="1"/>
      <c r="M804" s="1"/>
      <c r="N804" s="7"/>
      <c r="O804" s="7"/>
      <c r="P804" s="109"/>
      <c r="Q804" s="109"/>
      <c r="R804" s="1"/>
      <c r="S804" s="1"/>
      <c r="T804" s="7"/>
      <c r="U804" s="7"/>
      <c r="V804" s="109"/>
      <c r="W804" s="109"/>
      <c r="X804" s="1"/>
      <c r="Y804" s="1"/>
      <c r="Z804" s="7"/>
      <c r="AA804" s="7"/>
      <c r="AB804" s="109"/>
      <c r="AC804" s="109"/>
      <c r="AD804" s="1"/>
      <c r="AE804" s="1"/>
      <c r="AF804" s="7"/>
      <c r="AG804" s="7"/>
      <c r="AH804" s="109"/>
      <c r="AI804" s="109"/>
      <c r="AJ804" s="1"/>
      <c r="AK804" s="1"/>
      <c r="AL804" s="7"/>
      <c r="AM804" s="7"/>
      <c r="AN804" s="109"/>
      <c r="AO804" s="109"/>
      <c r="AP804" s="1"/>
      <c r="AQ804" s="1"/>
      <c r="AR804" s="7"/>
      <c r="AS804" s="7"/>
      <c r="AT804" s="109"/>
      <c r="AU804" s="109"/>
      <c r="AV804" s="1"/>
      <c r="AW804" s="1"/>
      <c r="AX804" s="7"/>
      <c r="AY804" s="7"/>
      <c r="AZ804" s="109"/>
      <c r="BA804" s="109"/>
      <c r="BB804" s="1"/>
      <c r="BC804" s="1"/>
      <c r="BD804" s="7"/>
      <c r="BE804" s="7"/>
      <c r="BF804" s="109"/>
      <c r="BG804" s="109"/>
    </row>
    <row r="805" spans="1:59" ht="14.25" customHeight="1">
      <c r="A805" s="1"/>
      <c r="B805" s="7"/>
      <c r="C805" s="7"/>
      <c r="D805" s="109"/>
      <c r="E805" s="109"/>
      <c r="F805" s="1"/>
      <c r="G805" s="1"/>
      <c r="H805" s="7"/>
      <c r="I805" s="7"/>
      <c r="J805" s="109"/>
      <c r="K805" s="109"/>
      <c r="L805" s="1"/>
      <c r="M805" s="1"/>
      <c r="N805" s="7"/>
      <c r="O805" s="7"/>
      <c r="P805" s="109"/>
      <c r="Q805" s="109"/>
      <c r="R805" s="1"/>
      <c r="S805" s="1"/>
      <c r="T805" s="7"/>
      <c r="U805" s="7"/>
      <c r="V805" s="109"/>
      <c r="W805" s="109"/>
      <c r="X805" s="1"/>
      <c r="Y805" s="1"/>
      <c r="Z805" s="7"/>
      <c r="AA805" s="7"/>
      <c r="AB805" s="109"/>
      <c r="AC805" s="109"/>
      <c r="AD805" s="1"/>
      <c r="AE805" s="1"/>
      <c r="AF805" s="7"/>
      <c r="AG805" s="7"/>
      <c r="AH805" s="109"/>
      <c r="AI805" s="109"/>
      <c r="AJ805" s="1"/>
      <c r="AK805" s="1"/>
      <c r="AL805" s="7"/>
      <c r="AM805" s="7"/>
      <c r="AN805" s="109"/>
      <c r="AO805" s="109"/>
      <c r="AP805" s="1"/>
      <c r="AQ805" s="1"/>
      <c r="AR805" s="7"/>
      <c r="AS805" s="7"/>
      <c r="AT805" s="109"/>
      <c r="AU805" s="109"/>
      <c r="AV805" s="1"/>
      <c r="AW805" s="1"/>
      <c r="AX805" s="7"/>
      <c r="AY805" s="7"/>
      <c r="AZ805" s="109"/>
      <c r="BA805" s="109"/>
      <c r="BB805" s="1"/>
      <c r="BC805" s="1"/>
      <c r="BD805" s="7"/>
      <c r="BE805" s="7"/>
      <c r="BF805" s="109"/>
      <c r="BG805" s="109"/>
    </row>
    <row r="806" spans="1:59" ht="14.25" customHeight="1">
      <c r="A806" s="1"/>
      <c r="B806" s="7"/>
      <c r="C806" s="7"/>
      <c r="D806" s="109"/>
      <c r="E806" s="109"/>
      <c r="F806" s="1"/>
      <c r="G806" s="1"/>
      <c r="H806" s="7"/>
      <c r="I806" s="7"/>
      <c r="J806" s="109"/>
      <c r="K806" s="109"/>
      <c r="L806" s="1"/>
      <c r="M806" s="1"/>
      <c r="N806" s="7"/>
      <c r="O806" s="7"/>
      <c r="P806" s="109"/>
      <c r="Q806" s="109"/>
      <c r="R806" s="1"/>
      <c r="S806" s="1"/>
      <c r="T806" s="7"/>
      <c r="U806" s="7"/>
      <c r="V806" s="109"/>
      <c r="W806" s="109"/>
      <c r="X806" s="1"/>
      <c r="Y806" s="1"/>
      <c r="Z806" s="7"/>
      <c r="AA806" s="7"/>
      <c r="AB806" s="109"/>
      <c r="AC806" s="109"/>
      <c r="AD806" s="1"/>
      <c r="AE806" s="1"/>
      <c r="AF806" s="7"/>
      <c r="AG806" s="7"/>
      <c r="AH806" s="109"/>
      <c r="AI806" s="109"/>
      <c r="AJ806" s="1"/>
      <c r="AK806" s="1"/>
      <c r="AL806" s="7"/>
      <c r="AM806" s="7"/>
      <c r="AN806" s="109"/>
      <c r="AO806" s="109"/>
      <c r="AP806" s="1"/>
      <c r="AQ806" s="1"/>
      <c r="AR806" s="7"/>
      <c r="AS806" s="7"/>
      <c r="AT806" s="109"/>
      <c r="AU806" s="109"/>
      <c r="AV806" s="1"/>
      <c r="AW806" s="1"/>
      <c r="AX806" s="7"/>
      <c r="AY806" s="7"/>
      <c r="AZ806" s="109"/>
      <c r="BA806" s="109"/>
      <c r="BB806" s="1"/>
      <c r="BC806" s="1"/>
      <c r="BD806" s="7"/>
      <c r="BE806" s="7"/>
      <c r="BF806" s="109"/>
      <c r="BG806" s="109"/>
    </row>
    <row r="807" spans="1:59" ht="14.25" customHeight="1">
      <c r="A807" s="1"/>
      <c r="B807" s="7"/>
      <c r="C807" s="7"/>
      <c r="D807" s="109"/>
      <c r="E807" s="109"/>
      <c r="F807" s="1"/>
      <c r="G807" s="1"/>
      <c r="H807" s="7"/>
      <c r="I807" s="7"/>
      <c r="J807" s="109"/>
      <c r="K807" s="109"/>
      <c r="L807" s="1"/>
      <c r="M807" s="1"/>
      <c r="N807" s="7"/>
      <c r="O807" s="7"/>
      <c r="P807" s="109"/>
      <c r="Q807" s="109"/>
      <c r="R807" s="1"/>
      <c r="S807" s="1"/>
      <c r="T807" s="7"/>
      <c r="U807" s="7"/>
      <c r="V807" s="109"/>
      <c r="W807" s="109"/>
      <c r="X807" s="1"/>
      <c r="Y807" s="1"/>
      <c r="Z807" s="7"/>
      <c r="AA807" s="7"/>
      <c r="AB807" s="109"/>
      <c r="AC807" s="109"/>
      <c r="AD807" s="1"/>
      <c r="AE807" s="1"/>
      <c r="AF807" s="7"/>
      <c r="AG807" s="7"/>
      <c r="AH807" s="109"/>
      <c r="AI807" s="109"/>
      <c r="AJ807" s="1"/>
      <c r="AK807" s="1"/>
      <c r="AL807" s="7"/>
      <c r="AM807" s="7"/>
      <c r="AN807" s="109"/>
      <c r="AO807" s="109"/>
      <c r="AP807" s="1"/>
      <c r="AQ807" s="1"/>
      <c r="AR807" s="7"/>
      <c r="AS807" s="7"/>
      <c r="AT807" s="109"/>
      <c r="AU807" s="109"/>
      <c r="AV807" s="1"/>
      <c r="AW807" s="1"/>
      <c r="AX807" s="7"/>
      <c r="AY807" s="7"/>
      <c r="AZ807" s="109"/>
      <c r="BA807" s="109"/>
      <c r="BB807" s="1"/>
      <c r="BC807" s="1"/>
      <c r="BD807" s="7"/>
      <c r="BE807" s="7"/>
      <c r="BF807" s="109"/>
      <c r="BG807" s="109"/>
    </row>
    <row r="808" spans="1:59" ht="14.25" customHeight="1">
      <c r="A808" s="1"/>
      <c r="B808" s="7"/>
      <c r="C808" s="7"/>
      <c r="D808" s="109"/>
      <c r="E808" s="109"/>
      <c r="F808" s="1"/>
      <c r="G808" s="1"/>
      <c r="H808" s="7"/>
      <c r="I808" s="7"/>
      <c r="J808" s="109"/>
      <c r="K808" s="109"/>
      <c r="L808" s="1"/>
      <c r="M808" s="1"/>
      <c r="N808" s="7"/>
      <c r="O808" s="7"/>
      <c r="P808" s="109"/>
      <c r="Q808" s="109"/>
      <c r="R808" s="1"/>
      <c r="S808" s="1"/>
      <c r="T808" s="7"/>
      <c r="U808" s="7"/>
      <c r="V808" s="109"/>
      <c r="W808" s="109"/>
      <c r="X808" s="1"/>
      <c r="Y808" s="1"/>
      <c r="Z808" s="7"/>
      <c r="AA808" s="7"/>
      <c r="AB808" s="109"/>
      <c r="AC808" s="109"/>
      <c r="AD808" s="1"/>
      <c r="AE808" s="1"/>
      <c r="AF808" s="7"/>
      <c r="AG808" s="7"/>
      <c r="AH808" s="109"/>
      <c r="AI808" s="109"/>
      <c r="AJ808" s="1"/>
      <c r="AK808" s="1"/>
      <c r="AL808" s="7"/>
      <c r="AM808" s="7"/>
      <c r="AN808" s="109"/>
      <c r="AO808" s="109"/>
      <c r="AP808" s="1"/>
      <c r="AQ808" s="1"/>
      <c r="AR808" s="7"/>
      <c r="AS808" s="7"/>
      <c r="AT808" s="109"/>
      <c r="AU808" s="109"/>
      <c r="AV808" s="1"/>
      <c r="AW808" s="1"/>
      <c r="AX808" s="7"/>
      <c r="AY808" s="7"/>
      <c r="AZ808" s="109"/>
      <c r="BA808" s="109"/>
      <c r="BB808" s="1"/>
      <c r="BC808" s="1"/>
      <c r="BD808" s="7"/>
      <c r="BE808" s="7"/>
      <c r="BF808" s="109"/>
      <c r="BG808" s="109"/>
    </row>
    <row r="809" spans="1:59" ht="14.25" customHeight="1">
      <c r="A809" s="1"/>
      <c r="B809" s="7"/>
      <c r="C809" s="7"/>
      <c r="D809" s="109"/>
      <c r="E809" s="109"/>
      <c r="F809" s="1"/>
      <c r="G809" s="1"/>
      <c r="H809" s="7"/>
      <c r="I809" s="7"/>
      <c r="J809" s="109"/>
      <c r="K809" s="109"/>
      <c r="L809" s="1"/>
      <c r="M809" s="1"/>
      <c r="N809" s="7"/>
      <c r="O809" s="7"/>
      <c r="P809" s="109"/>
      <c r="Q809" s="109"/>
      <c r="R809" s="1"/>
      <c r="S809" s="1"/>
      <c r="T809" s="7"/>
      <c r="U809" s="7"/>
      <c r="V809" s="109"/>
      <c r="W809" s="109"/>
      <c r="X809" s="1"/>
      <c r="Y809" s="1"/>
      <c r="Z809" s="7"/>
      <c r="AA809" s="7"/>
      <c r="AB809" s="109"/>
      <c r="AC809" s="109"/>
      <c r="AD809" s="1"/>
      <c r="AE809" s="1"/>
      <c r="AF809" s="7"/>
      <c r="AG809" s="7"/>
      <c r="AH809" s="109"/>
      <c r="AI809" s="109"/>
      <c r="AJ809" s="1"/>
      <c r="AK809" s="1"/>
      <c r="AL809" s="7"/>
      <c r="AM809" s="7"/>
      <c r="AN809" s="109"/>
      <c r="AO809" s="109"/>
      <c r="AP809" s="1"/>
      <c r="AQ809" s="1"/>
      <c r="AR809" s="7"/>
      <c r="AS809" s="7"/>
      <c r="AT809" s="109"/>
      <c r="AU809" s="109"/>
      <c r="AV809" s="1"/>
      <c r="AW809" s="1"/>
      <c r="AX809" s="7"/>
      <c r="AY809" s="7"/>
      <c r="AZ809" s="109"/>
      <c r="BA809" s="109"/>
      <c r="BB809" s="1"/>
      <c r="BC809" s="1"/>
      <c r="BD809" s="7"/>
      <c r="BE809" s="7"/>
      <c r="BF809" s="109"/>
      <c r="BG809" s="109"/>
    </row>
    <row r="810" spans="1:59" ht="14.25" customHeight="1">
      <c r="A810" s="1"/>
      <c r="B810" s="7"/>
      <c r="C810" s="7"/>
      <c r="D810" s="109"/>
      <c r="E810" s="109"/>
      <c r="F810" s="1"/>
      <c r="G810" s="1"/>
      <c r="H810" s="7"/>
      <c r="I810" s="7"/>
      <c r="J810" s="109"/>
      <c r="K810" s="109"/>
      <c r="L810" s="1"/>
      <c r="M810" s="1"/>
      <c r="N810" s="7"/>
      <c r="O810" s="7"/>
      <c r="P810" s="109"/>
      <c r="Q810" s="109"/>
      <c r="R810" s="1"/>
      <c r="S810" s="1"/>
      <c r="T810" s="7"/>
      <c r="U810" s="7"/>
      <c r="V810" s="109"/>
      <c r="W810" s="109"/>
      <c r="X810" s="1"/>
      <c r="Y810" s="1"/>
      <c r="Z810" s="7"/>
      <c r="AA810" s="7"/>
      <c r="AB810" s="109"/>
      <c r="AC810" s="109"/>
      <c r="AD810" s="1"/>
      <c r="AE810" s="1"/>
      <c r="AF810" s="7"/>
      <c r="AG810" s="7"/>
      <c r="AH810" s="109"/>
      <c r="AI810" s="109"/>
      <c r="AJ810" s="1"/>
      <c r="AK810" s="1"/>
      <c r="AL810" s="7"/>
      <c r="AM810" s="7"/>
      <c r="AN810" s="109"/>
      <c r="AO810" s="109"/>
      <c r="AP810" s="1"/>
      <c r="AQ810" s="1"/>
      <c r="AR810" s="7"/>
      <c r="AS810" s="7"/>
      <c r="AT810" s="109"/>
      <c r="AU810" s="109"/>
      <c r="AV810" s="1"/>
      <c r="AW810" s="1"/>
      <c r="AX810" s="7"/>
      <c r="AY810" s="7"/>
      <c r="AZ810" s="109"/>
      <c r="BA810" s="109"/>
      <c r="BB810" s="1"/>
      <c r="BC810" s="1"/>
      <c r="BD810" s="7"/>
      <c r="BE810" s="7"/>
      <c r="BF810" s="109"/>
      <c r="BG810" s="109"/>
    </row>
    <row r="811" spans="1:59" ht="14.25" customHeight="1">
      <c r="A811" s="1"/>
      <c r="B811" s="7"/>
      <c r="C811" s="7"/>
      <c r="D811" s="109"/>
      <c r="E811" s="109"/>
      <c r="F811" s="1"/>
      <c r="G811" s="1"/>
      <c r="H811" s="7"/>
      <c r="I811" s="7"/>
      <c r="J811" s="109"/>
      <c r="K811" s="109"/>
      <c r="L811" s="1"/>
      <c r="M811" s="1"/>
      <c r="N811" s="7"/>
      <c r="O811" s="7"/>
      <c r="P811" s="109"/>
      <c r="Q811" s="109"/>
      <c r="R811" s="1"/>
      <c r="S811" s="1"/>
      <c r="T811" s="7"/>
      <c r="U811" s="7"/>
      <c r="V811" s="109"/>
      <c r="W811" s="109"/>
      <c r="X811" s="1"/>
      <c r="Y811" s="1"/>
      <c r="Z811" s="7"/>
      <c r="AA811" s="7"/>
      <c r="AB811" s="109"/>
      <c r="AC811" s="109"/>
      <c r="AD811" s="1"/>
      <c r="AE811" s="1"/>
      <c r="AF811" s="7"/>
      <c r="AG811" s="7"/>
      <c r="AH811" s="109"/>
      <c r="AI811" s="109"/>
      <c r="AJ811" s="1"/>
      <c r="AK811" s="1"/>
      <c r="AL811" s="7"/>
      <c r="AM811" s="7"/>
      <c r="AN811" s="109"/>
      <c r="AO811" s="109"/>
      <c r="AP811" s="1"/>
      <c r="AQ811" s="1"/>
      <c r="AR811" s="7"/>
      <c r="AS811" s="7"/>
      <c r="AT811" s="109"/>
      <c r="AU811" s="109"/>
      <c r="AV811" s="1"/>
      <c r="AW811" s="1"/>
      <c r="AX811" s="7"/>
      <c r="AY811" s="7"/>
      <c r="AZ811" s="109"/>
      <c r="BA811" s="109"/>
      <c r="BB811" s="1"/>
      <c r="BC811" s="1"/>
      <c r="BD811" s="7"/>
      <c r="BE811" s="7"/>
      <c r="BF811" s="109"/>
      <c r="BG811" s="109"/>
    </row>
    <row r="812" spans="1:59" ht="14.25" customHeight="1">
      <c r="A812" s="1"/>
      <c r="B812" s="7"/>
      <c r="C812" s="7"/>
      <c r="D812" s="109"/>
      <c r="E812" s="109"/>
      <c r="F812" s="1"/>
      <c r="G812" s="1"/>
      <c r="H812" s="7"/>
      <c r="I812" s="7"/>
      <c r="J812" s="109"/>
      <c r="K812" s="109"/>
      <c r="L812" s="1"/>
      <c r="M812" s="1"/>
      <c r="N812" s="7"/>
      <c r="O812" s="7"/>
      <c r="P812" s="109"/>
      <c r="Q812" s="109"/>
      <c r="R812" s="1"/>
      <c r="S812" s="1"/>
      <c r="T812" s="7"/>
      <c r="U812" s="7"/>
      <c r="V812" s="109"/>
      <c r="W812" s="109"/>
      <c r="X812" s="1"/>
      <c r="Y812" s="1"/>
      <c r="Z812" s="7"/>
      <c r="AA812" s="7"/>
      <c r="AB812" s="109"/>
      <c r="AC812" s="109"/>
      <c r="AD812" s="1"/>
      <c r="AE812" s="1"/>
      <c r="AF812" s="7"/>
      <c r="AG812" s="7"/>
      <c r="AH812" s="109"/>
      <c r="AI812" s="109"/>
      <c r="AJ812" s="1"/>
      <c r="AK812" s="1"/>
      <c r="AL812" s="7"/>
      <c r="AM812" s="7"/>
      <c r="AN812" s="109"/>
      <c r="AO812" s="109"/>
      <c r="AP812" s="1"/>
      <c r="AQ812" s="1"/>
      <c r="AR812" s="7"/>
      <c r="AS812" s="7"/>
      <c r="AT812" s="109"/>
      <c r="AU812" s="109"/>
      <c r="AV812" s="1"/>
      <c r="AW812" s="1"/>
      <c r="AX812" s="7"/>
      <c r="AY812" s="7"/>
      <c r="AZ812" s="109"/>
      <c r="BA812" s="109"/>
      <c r="BB812" s="1"/>
      <c r="BC812" s="1"/>
      <c r="BD812" s="7"/>
      <c r="BE812" s="7"/>
      <c r="BF812" s="109"/>
      <c r="BG812" s="109"/>
    </row>
    <row r="813" spans="1:59" ht="14.25" customHeight="1">
      <c r="A813" s="1"/>
      <c r="B813" s="7"/>
      <c r="C813" s="7"/>
      <c r="D813" s="109"/>
      <c r="E813" s="109"/>
      <c r="F813" s="1"/>
      <c r="G813" s="1"/>
      <c r="H813" s="7"/>
      <c r="I813" s="7"/>
      <c r="J813" s="109"/>
      <c r="K813" s="109"/>
      <c r="L813" s="1"/>
      <c r="M813" s="1"/>
      <c r="N813" s="7"/>
      <c r="O813" s="7"/>
      <c r="P813" s="109"/>
      <c r="Q813" s="109"/>
      <c r="R813" s="1"/>
      <c r="S813" s="1"/>
      <c r="T813" s="7"/>
      <c r="U813" s="7"/>
      <c r="V813" s="109"/>
      <c r="W813" s="109"/>
      <c r="X813" s="1"/>
      <c r="Y813" s="1"/>
      <c r="Z813" s="7"/>
      <c r="AA813" s="7"/>
      <c r="AB813" s="109"/>
      <c r="AC813" s="109"/>
      <c r="AD813" s="1"/>
      <c r="AE813" s="1"/>
      <c r="AF813" s="7"/>
      <c r="AG813" s="7"/>
      <c r="AH813" s="109"/>
      <c r="AI813" s="109"/>
      <c r="AJ813" s="1"/>
      <c r="AK813" s="1"/>
      <c r="AL813" s="7"/>
      <c r="AM813" s="7"/>
      <c r="AN813" s="109"/>
      <c r="AO813" s="109"/>
      <c r="AP813" s="1"/>
      <c r="AQ813" s="1"/>
      <c r="AR813" s="7"/>
      <c r="AS813" s="7"/>
      <c r="AT813" s="109"/>
      <c r="AU813" s="109"/>
      <c r="AV813" s="1"/>
      <c r="AW813" s="1"/>
      <c r="AX813" s="7"/>
      <c r="AY813" s="7"/>
      <c r="AZ813" s="109"/>
      <c r="BA813" s="109"/>
      <c r="BB813" s="1"/>
      <c r="BC813" s="1"/>
      <c r="BD813" s="7"/>
      <c r="BE813" s="7"/>
      <c r="BF813" s="109"/>
      <c r="BG813" s="109"/>
    </row>
    <row r="814" spans="1:59" ht="14.25" customHeight="1">
      <c r="A814" s="1"/>
      <c r="B814" s="7"/>
      <c r="C814" s="7"/>
      <c r="D814" s="109"/>
      <c r="E814" s="109"/>
      <c r="F814" s="1"/>
      <c r="G814" s="1"/>
      <c r="H814" s="7"/>
      <c r="I814" s="7"/>
      <c r="J814" s="109"/>
      <c r="K814" s="109"/>
      <c r="L814" s="1"/>
      <c r="M814" s="1"/>
      <c r="N814" s="7"/>
      <c r="O814" s="7"/>
      <c r="P814" s="109"/>
      <c r="Q814" s="109"/>
      <c r="R814" s="1"/>
      <c r="S814" s="1"/>
      <c r="T814" s="7"/>
      <c r="U814" s="7"/>
      <c r="V814" s="109"/>
      <c r="W814" s="109"/>
      <c r="X814" s="1"/>
      <c r="Y814" s="1"/>
      <c r="Z814" s="7"/>
      <c r="AA814" s="7"/>
      <c r="AB814" s="109"/>
      <c r="AC814" s="109"/>
      <c r="AD814" s="1"/>
      <c r="AE814" s="1"/>
      <c r="AF814" s="7"/>
      <c r="AG814" s="7"/>
      <c r="AH814" s="109"/>
      <c r="AI814" s="109"/>
      <c r="AJ814" s="1"/>
      <c r="AK814" s="1"/>
      <c r="AL814" s="7"/>
      <c r="AM814" s="7"/>
      <c r="AN814" s="109"/>
      <c r="AO814" s="109"/>
      <c r="AP814" s="1"/>
      <c r="AQ814" s="1"/>
      <c r="AR814" s="7"/>
      <c r="AS814" s="7"/>
      <c r="AT814" s="109"/>
      <c r="AU814" s="109"/>
      <c r="AV814" s="1"/>
      <c r="AW814" s="1"/>
      <c r="AX814" s="7"/>
      <c r="AY814" s="7"/>
      <c r="AZ814" s="109"/>
      <c r="BA814" s="109"/>
      <c r="BB814" s="1"/>
      <c r="BC814" s="1"/>
      <c r="BD814" s="7"/>
      <c r="BE814" s="7"/>
      <c r="BF814" s="109"/>
      <c r="BG814" s="109"/>
    </row>
    <row r="815" spans="1:59" ht="14.25" customHeight="1">
      <c r="A815" s="1"/>
      <c r="B815" s="7"/>
      <c r="C815" s="7"/>
      <c r="D815" s="109"/>
      <c r="E815" s="109"/>
      <c r="F815" s="1"/>
      <c r="G815" s="1"/>
      <c r="H815" s="7"/>
      <c r="I815" s="7"/>
      <c r="J815" s="109"/>
      <c r="K815" s="109"/>
      <c r="L815" s="1"/>
      <c r="M815" s="1"/>
      <c r="N815" s="7"/>
      <c r="O815" s="7"/>
      <c r="P815" s="109"/>
      <c r="Q815" s="109"/>
      <c r="R815" s="1"/>
      <c r="S815" s="1"/>
      <c r="T815" s="7"/>
      <c r="U815" s="7"/>
      <c r="V815" s="109"/>
      <c r="W815" s="109"/>
      <c r="X815" s="1"/>
      <c r="Y815" s="1"/>
      <c r="Z815" s="7"/>
      <c r="AA815" s="7"/>
      <c r="AB815" s="109"/>
      <c r="AC815" s="109"/>
      <c r="AD815" s="1"/>
      <c r="AE815" s="1"/>
      <c r="AF815" s="7"/>
      <c r="AG815" s="7"/>
      <c r="AH815" s="109"/>
      <c r="AI815" s="109"/>
      <c r="AJ815" s="1"/>
      <c r="AK815" s="1"/>
      <c r="AL815" s="7"/>
      <c r="AM815" s="7"/>
      <c r="AN815" s="109"/>
      <c r="AO815" s="109"/>
      <c r="AP815" s="1"/>
      <c r="AQ815" s="1"/>
      <c r="AR815" s="7"/>
      <c r="AS815" s="7"/>
      <c r="AT815" s="109"/>
      <c r="AU815" s="109"/>
      <c r="AV815" s="1"/>
      <c r="AW815" s="1"/>
      <c r="AX815" s="7"/>
      <c r="AY815" s="7"/>
      <c r="AZ815" s="109"/>
      <c r="BA815" s="109"/>
      <c r="BB815" s="1"/>
      <c r="BC815" s="1"/>
      <c r="BD815" s="7"/>
      <c r="BE815" s="7"/>
      <c r="BF815" s="109"/>
      <c r="BG815" s="109"/>
    </row>
    <row r="816" spans="1:59" ht="14.25" customHeight="1">
      <c r="A816" s="1"/>
      <c r="B816" s="7"/>
      <c r="C816" s="7"/>
      <c r="D816" s="109"/>
      <c r="E816" s="109"/>
      <c r="F816" s="1"/>
      <c r="G816" s="1"/>
      <c r="H816" s="7"/>
      <c r="I816" s="7"/>
      <c r="J816" s="109"/>
      <c r="K816" s="109"/>
      <c r="L816" s="1"/>
      <c r="M816" s="1"/>
      <c r="N816" s="7"/>
      <c r="O816" s="7"/>
      <c r="P816" s="109"/>
      <c r="Q816" s="109"/>
      <c r="R816" s="1"/>
      <c r="S816" s="1"/>
      <c r="T816" s="7"/>
      <c r="U816" s="7"/>
      <c r="V816" s="109"/>
      <c r="W816" s="109"/>
      <c r="X816" s="1"/>
      <c r="Y816" s="1"/>
      <c r="Z816" s="7"/>
      <c r="AA816" s="7"/>
      <c r="AB816" s="109"/>
      <c r="AC816" s="109"/>
      <c r="AD816" s="1"/>
      <c r="AE816" s="1"/>
      <c r="AF816" s="7"/>
      <c r="AG816" s="7"/>
      <c r="AH816" s="109"/>
      <c r="AI816" s="109"/>
      <c r="AJ816" s="1"/>
      <c r="AK816" s="1"/>
      <c r="AL816" s="7"/>
      <c r="AM816" s="7"/>
      <c r="AN816" s="109"/>
      <c r="AO816" s="109"/>
      <c r="AP816" s="1"/>
      <c r="AQ816" s="1"/>
      <c r="AR816" s="7"/>
      <c r="AS816" s="7"/>
      <c r="AT816" s="109"/>
      <c r="AU816" s="109"/>
      <c r="AV816" s="1"/>
      <c r="AW816" s="1"/>
      <c r="AX816" s="7"/>
      <c r="AY816" s="7"/>
      <c r="AZ816" s="109"/>
      <c r="BA816" s="109"/>
      <c r="BB816" s="1"/>
      <c r="BC816" s="1"/>
      <c r="BD816" s="7"/>
      <c r="BE816" s="7"/>
      <c r="BF816" s="109"/>
      <c r="BG816" s="109"/>
    </row>
    <row r="817" spans="1:59" ht="14.25" customHeight="1">
      <c r="A817" s="1"/>
      <c r="B817" s="7"/>
      <c r="C817" s="7"/>
      <c r="D817" s="109"/>
      <c r="E817" s="109"/>
      <c r="F817" s="1"/>
      <c r="G817" s="1"/>
      <c r="H817" s="7"/>
      <c r="I817" s="7"/>
      <c r="J817" s="109"/>
      <c r="K817" s="109"/>
      <c r="L817" s="1"/>
      <c r="M817" s="1"/>
      <c r="N817" s="7"/>
      <c r="O817" s="7"/>
      <c r="P817" s="109"/>
      <c r="Q817" s="109"/>
      <c r="R817" s="1"/>
      <c r="S817" s="1"/>
      <c r="T817" s="7"/>
      <c r="U817" s="7"/>
      <c r="V817" s="109"/>
      <c r="W817" s="109"/>
      <c r="X817" s="1"/>
      <c r="Y817" s="1"/>
      <c r="Z817" s="7"/>
      <c r="AA817" s="7"/>
      <c r="AB817" s="109"/>
      <c r="AC817" s="109"/>
      <c r="AD817" s="1"/>
      <c r="AE817" s="1"/>
      <c r="AF817" s="7"/>
      <c r="AG817" s="7"/>
      <c r="AH817" s="109"/>
      <c r="AI817" s="109"/>
      <c r="AJ817" s="1"/>
      <c r="AK817" s="1"/>
      <c r="AL817" s="7"/>
      <c r="AM817" s="7"/>
      <c r="AN817" s="109"/>
      <c r="AO817" s="109"/>
      <c r="AP817" s="1"/>
      <c r="AQ817" s="1"/>
      <c r="AR817" s="7"/>
      <c r="AS817" s="7"/>
      <c r="AT817" s="109"/>
      <c r="AU817" s="109"/>
      <c r="AV817" s="1"/>
      <c r="AW817" s="1"/>
      <c r="AX817" s="7"/>
      <c r="AY817" s="7"/>
      <c r="AZ817" s="109"/>
      <c r="BA817" s="109"/>
      <c r="BB817" s="1"/>
      <c r="BC817" s="1"/>
      <c r="BD817" s="7"/>
      <c r="BE817" s="7"/>
      <c r="BF817" s="109"/>
      <c r="BG817" s="109"/>
    </row>
    <row r="818" spans="1:59" ht="14.25" customHeight="1">
      <c r="A818" s="1"/>
      <c r="B818" s="7"/>
      <c r="C818" s="7"/>
      <c r="D818" s="109"/>
      <c r="E818" s="109"/>
      <c r="F818" s="1"/>
      <c r="G818" s="1"/>
      <c r="H818" s="7"/>
      <c r="I818" s="7"/>
      <c r="J818" s="109"/>
      <c r="K818" s="109"/>
      <c r="L818" s="1"/>
      <c r="M818" s="1"/>
      <c r="N818" s="7"/>
      <c r="O818" s="7"/>
      <c r="P818" s="109"/>
      <c r="Q818" s="109"/>
      <c r="R818" s="1"/>
      <c r="S818" s="1"/>
      <c r="T818" s="7"/>
      <c r="U818" s="7"/>
      <c r="V818" s="109"/>
      <c r="W818" s="109"/>
      <c r="X818" s="1"/>
      <c r="Y818" s="1"/>
      <c r="Z818" s="7"/>
      <c r="AA818" s="7"/>
      <c r="AB818" s="109"/>
      <c r="AC818" s="109"/>
      <c r="AD818" s="1"/>
      <c r="AE818" s="1"/>
      <c r="AF818" s="7"/>
      <c r="AG818" s="7"/>
      <c r="AH818" s="109"/>
      <c r="AI818" s="109"/>
      <c r="AJ818" s="1"/>
      <c r="AK818" s="1"/>
      <c r="AL818" s="7"/>
      <c r="AM818" s="7"/>
      <c r="AN818" s="109"/>
      <c r="AO818" s="109"/>
      <c r="AP818" s="1"/>
      <c r="AQ818" s="1"/>
      <c r="AR818" s="7"/>
      <c r="AS818" s="7"/>
      <c r="AT818" s="109"/>
      <c r="AU818" s="109"/>
      <c r="AV818" s="1"/>
      <c r="AW818" s="1"/>
      <c r="AX818" s="7"/>
      <c r="AY818" s="7"/>
      <c r="AZ818" s="109"/>
      <c r="BA818" s="109"/>
      <c r="BB818" s="1"/>
      <c r="BC818" s="1"/>
      <c r="BD818" s="7"/>
      <c r="BE818" s="7"/>
      <c r="BF818" s="109"/>
      <c r="BG818" s="109"/>
    </row>
    <row r="819" spans="1:59" ht="14.25" customHeight="1">
      <c r="A819" s="1"/>
      <c r="B819" s="7"/>
      <c r="C819" s="7"/>
      <c r="D819" s="109"/>
      <c r="E819" s="109"/>
      <c r="F819" s="1"/>
      <c r="G819" s="1"/>
      <c r="H819" s="7"/>
      <c r="I819" s="7"/>
      <c r="J819" s="109"/>
      <c r="K819" s="109"/>
      <c r="L819" s="1"/>
      <c r="M819" s="1"/>
      <c r="N819" s="7"/>
      <c r="O819" s="7"/>
      <c r="P819" s="109"/>
      <c r="Q819" s="109"/>
      <c r="R819" s="1"/>
      <c r="S819" s="1"/>
      <c r="T819" s="7"/>
      <c r="U819" s="7"/>
      <c r="V819" s="109"/>
      <c r="W819" s="109"/>
      <c r="X819" s="1"/>
      <c r="Y819" s="1"/>
      <c r="Z819" s="7"/>
      <c r="AA819" s="7"/>
      <c r="AB819" s="109"/>
      <c r="AC819" s="109"/>
      <c r="AD819" s="1"/>
      <c r="AE819" s="1"/>
      <c r="AF819" s="7"/>
      <c r="AG819" s="7"/>
      <c r="AH819" s="109"/>
      <c r="AI819" s="109"/>
      <c r="AJ819" s="1"/>
      <c r="AK819" s="1"/>
      <c r="AL819" s="7"/>
      <c r="AM819" s="7"/>
      <c r="AN819" s="109"/>
      <c r="AO819" s="109"/>
      <c r="AP819" s="1"/>
      <c r="AQ819" s="1"/>
      <c r="AR819" s="7"/>
      <c r="AS819" s="7"/>
      <c r="AT819" s="109"/>
      <c r="AU819" s="109"/>
      <c r="AV819" s="1"/>
      <c r="AW819" s="1"/>
      <c r="AX819" s="7"/>
      <c r="AY819" s="7"/>
      <c r="AZ819" s="109"/>
      <c r="BA819" s="109"/>
      <c r="BB819" s="1"/>
      <c r="BC819" s="1"/>
      <c r="BD819" s="7"/>
      <c r="BE819" s="7"/>
      <c r="BF819" s="109"/>
      <c r="BG819" s="109"/>
    </row>
    <row r="820" spans="1:59" ht="14.25" customHeight="1">
      <c r="A820" s="1"/>
      <c r="B820" s="7"/>
      <c r="C820" s="7"/>
      <c r="D820" s="109"/>
      <c r="E820" s="109"/>
      <c r="F820" s="1"/>
      <c r="G820" s="1"/>
      <c r="H820" s="7"/>
      <c r="I820" s="7"/>
      <c r="J820" s="109"/>
      <c r="K820" s="109"/>
      <c r="L820" s="1"/>
      <c r="M820" s="1"/>
      <c r="N820" s="7"/>
      <c r="O820" s="7"/>
      <c r="P820" s="109"/>
      <c r="Q820" s="109"/>
      <c r="R820" s="1"/>
      <c r="S820" s="1"/>
      <c r="T820" s="7"/>
      <c r="U820" s="7"/>
      <c r="V820" s="109"/>
      <c r="W820" s="109"/>
      <c r="X820" s="1"/>
      <c r="Y820" s="1"/>
      <c r="Z820" s="7"/>
      <c r="AA820" s="7"/>
      <c r="AB820" s="109"/>
      <c r="AC820" s="109"/>
      <c r="AD820" s="1"/>
      <c r="AE820" s="1"/>
      <c r="AF820" s="7"/>
      <c r="AG820" s="7"/>
      <c r="AH820" s="109"/>
      <c r="AI820" s="109"/>
      <c r="AJ820" s="1"/>
      <c r="AK820" s="1"/>
      <c r="AL820" s="7"/>
      <c r="AM820" s="7"/>
      <c r="AN820" s="109"/>
      <c r="AO820" s="109"/>
      <c r="AP820" s="1"/>
      <c r="AQ820" s="1"/>
      <c r="AR820" s="7"/>
      <c r="AS820" s="7"/>
      <c r="AT820" s="109"/>
      <c r="AU820" s="109"/>
      <c r="AV820" s="1"/>
      <c r="AW820" s="1"/>
      <c r="AX820" s="7"/>
      <c r="AY820" s="7"/>
      <c r="AZ820" s="109"/>
      <c r="BA820" s="109"/>
      <c r="BB820" s="1"/>
      <c r="BC820" s="1"/>
      <c r="BD820" s="7"/>
      <c r="BE820" s="7"/>
      <c r="BF820" s="109"/>
      <c r="BG820" s="109"/>
    </row>
    <row r="821" spans="1:59" ht="14.25" customHeight="1">
      <c r="A821" s="1"/>
      <c r="B821" s="7"/>
      <c r="C821" s="7"/>
      <c r="D821" s="109"/>
      <c r="E821" s="109"/>
      <c r="F821" s="1"/>
      <c r="G821" s="1"/>
      <c r="H821" s="7"/>
      <c r="I821" s="7"/>
      <c r="J821" s="109"/>
      <c r="K821" s="109"/>
      <c r="L821" s="1"/>
      <c r="M821" s="1"/>
      <c r="N821" s="7"/>
      <c r="O821" s="7"/>
      <c r="P821" s="109"/>
      <c r="Q821" s="109"/>
      <c r="R821" s="1"/>
      <c r="S821" s="1"/>
      <c r="T821" s="7"/>
      <c r="U821" s="7"/>
      <c r="V821" s="109"/>
      <c r="W821" s="109"/>
      <c r="X821" s="1"/>
      <c r="Y821" s="1"/>
      <c r="Z821" s="7"/>
      <c r="AA821" s="7"/>
      <c r="AB821" s="109"/>
      <c r="AC821" s="109"/>
      <c r="AD821" s="1"/>
      <c r="AE821" s="1"/>
      <c r="AF821" s="7"/>
      <c r="AG821" s="7"/>
      <c r="AH821" s="109"/>
      <c r="AI821" s="109"/>
      <c r="AJ821" s="1"/>
      <c r="AK821" s="1"/>
      <c r="AL821" s="7"/>
      <c r="AM821" s="7"/>
      <c r="AN821" s="109"/>
      <c r="AO821" s="109"/>
      <c r="AP821" s="1"/>
      <c r="AQ821" s="1"/>
      <c r="AR821" s="7"/>
      <c r="AS821" s="7"/>
      <c r="AT821" s="109"/>
      <c r="AU821" s="109"/>
      <c r="AV821" s="1"/>
      <c r="AW821" s="1"/>
      <c r="AX821" s="7"/>
      <c r="AY821" s="7"/>
      <c r="AZ821" s="109"/>
      <c r="BA821" s="109"/>
      <c r="BB821" s="1"/>
      <c r="BC821" s="1"/>
      <c r="BD821" s="7"/>
      <c r="BE821" s="7"/>
      <c r="BF821" s="109"/>
      <c r="BG821" s="109"/>
    </row>
    <row r="822" spans="1:59" ht="14.25" customHeight="1">
      <c r="A822" s="1"/>
      <c r="B822" s="7"/>
      <c r="C822" s="7"/>
      <c r="D822" s="109"/>
      <c r="E822" s="109"/>
      <c r="F822" s="1"/>
      <c r="G822" s="1"/>
      <c r="H822" s="7"/>
      <c r="I822" s="7"/>
      <c r="J822" s="109"/>
      <c r="K822" s="109"/>
      <c r="L822" s="1"/>
      <c r="M822" s="1"/>
      <c r="N822" s="7"/>
      <c r="O822" s="7"/>
      <c r="P822" s="109"/>
      <c r="Q822" s="109"/>
      <c r="R822" s="1"/>
      <c r="S822" s="1"/>
      <c r="T822" s="7"/>
      <c r="U822" s="7"/>
      <c r="V822" s="109"/>
      <c r="W822" s="109"/>
      <c r="X822" s="1"/>
      <c r="Y822" s="1"/>
      <c r="Z822" s="7"/>
      <c r="AA822" s="7"/>
      <c r="AB822" s="109"/>
      <c r="AC822" s="109"/>
      <c r="AD822" s="1"/>
      <c r="AE822" s="1"/>
      <c r="AF822" s="7"/>
      <c r="AG822" s="7"/>
      <c r="AH822" s="109"/>
      <c r="AI822" s="109"/>
      <c r="AJ822" s="1"/>
      <c r="AK822" s="1"/>
      <c r="AL822" s="7"/>
      <c r="AM822" s="7"/>
      <c r="AN822" s="109"/>
      <c r="AO822" s="109"/>
      <c r="AP822" s="1"/>
      <c r="AQ822" s="1"/>
      <c r="AR822" s="7"/>
      <c r="AS822" s="7"/>
      <c r="AT822" s="109"/>
      <c r="AU822" s="109"/>
      <c r="AV822" s="1"/>
      <c r="AW822" s="1"/>
      <c r="AX822" s="7"/>
      <c r="AY822" s="7"/>
      <c r="AZ822" s="109"/>
      <c r="BA822" s="109"/>
      <c r="BB822" s="1"/>
      <c r="BC822" s="1"/>
      <c r="BD822" s="7"/>
      <c r="BE822" s="7"/>
      <c r="BF822" s="109"/>
      <c r="BG822" s="109"/>
    </row>
    <row r="823" spans="1:59" ht="14.25" customHeight="1">
      <c r="A823" s="1"/>
      <c r="B823" s="7"/>
      <c r="C823" s="7"/>
      <c r="D823" s="109"/>
      <c r="E823" s="109"/>
      <c r="F823" s="1"/>
      <c r="G823" s="1"/>
      <c r="H823" s="7"/>
      <c r="I823" s="7"/>
      <c r="J823" s="109"/>
      <c r="K823" s="109"/>
      <c r="L823" s="1"/>
      <c r="M823" s="1"/>
      <c r="N823" s="7"/>
      <c r="O823" s="7"/>
      <c r="P823" s="109"/>
      <c r="Q823" s="109"/>
      <c r="R823" s="1"/>
      <c r="S823" s="1"/>
      <c r="T823" s="7"/>
      <c r="U823" s="7"/>
      <c r="V823" s="109"/>
      <c r="W823" s="109"/>
      <c r="X823" s="1"/>
      <c r="Y823" s="1"/>
      <c r="Z823" s="7"/>
      <c r="AA823" s="7"/>
      <c r="AB823" s="109"/>
      <c r="AC823" s="109"/>
      <c r="AD823" s="1"/>
      <c r="AE823" s="1"/>
      <c r="AF823" s="7"/>
      <c r="AG823" s="7"/>
      <c r="AH823" s="109"/>
      <c r="AI823" s="109"/>
      <c r="AJ823" s="1"/>
      <c r="AK823" s="1"/>
      <c r="AL823" s="7"/>
      <c r="AM823" s="7"/>
      <c r="AN823" s="109"/>
      <c r="AO823" s="109"/>
      <c r="AP823" s="1"/>
      <c r="AQ823" s="1"/>
      <c r="AR823" s="7"/>
      <c r="AS823" s="7"/>
      <c r="AT823" s="109"/>
      <c r="AU823" s="109"/>
      <c r="AV823" s="1"/>
      <c r="AW823" s="1"/>
      <c r="AX823" s="7"/>
      <c r="AY823" s="7"/>
      <c r="AZ823" s="109"/>
      <c r="BA823" s="109"/>
      <c r="BB823" s="1"/>
      <c r="BC823" s="1"/>
      <c r="BD823" s="7"/>
      <c r="BE823" s="7"/>
      <c r="BF823" s="109"/>
      <c r="BG823" s="109"/>
    </row>
    <row r="824" spans="1:59" ht="14.25" customHeight="1">
      <c r="A824" s="1"/>
      <c r="B824" s="7"/>
      <c r="C824" s="7"/>
      <c r="D824" s="109"/>
      <c r="E824" s="109"/>
      <c r="F824" s="1"/>
      <c r="G824" s="1"/>
      <c r="H824" s="7"/>
      <c r="I824" s="7"/>
      <c r="J824" s="109"/>
      <c r="K824" s="109"/>
      <c r="L824" s="1"/>
      <c r="M824" s="1"/>
      <c r="N824" s="7"/>
      <c r="O824" s="7"/>
      <c r="P824" s="109"/>
      <c r="Q824" s="109"/>
      <c r="R824" s="1"/>
      <c r="S824" s="1"/>
      <c r="T824" s="7"/>
      <c r="U824" s="7"/>
      <c r="V824" s="109"/>
      <c r="W824" s="109"/>
      <c r="X824" s="1"/>
      <c r="Y824" s="1"/>
      <c r="Z824" s="7"/>
      <c r="AA824" s="7"/>
      <c r="AB824" s="109"/>
      <c r="AC824" s="109"/>
      <c r="AD824" s="1"/>
      <c r="AE824" s="1"/>
      <c r="AF824" s="7"/>
      <c r="AG824" s="7"/>
      <c r="AH824" s="109"/>
      <c r="AI824" s="109"/>
      <c r="AJ824" s="1"/>
      <c r="AK824" s="1"/>
      <c r="AL824" s="7"/>
      <c r="AM824" s="7"/>
      <c r="AN824" s="109"/>
      <c r="AO824" s="109"/>
      <c r="AP824" s="1"/>
      <c r="AQ824" s="1"/>
      <c r="AR824" s="7"/>
      <c r="AS824" s="7"/>
      <c r="AT824" s="109"/>
      <c r="AU824" s="109"/>
      <c r="AV824" s="1"/>
      <c r="AW824" s="1"/>
      <c r="AX824" s="7"/>
      <c r="AY824" s="7"/>
      <c r="AZ824" s="109"/>
      <c r="BA824" s="109"/>
      <c r="BB824" s="1"/>
      <c r="BC824" s="1"/>
      <c r="BD824" s="7"/>
      <c r="BE824" s="7"/>
      <c r="BF824" s="109"/>
      <c r="BG824" s="109"/>
    </row>
    <row r="825" spans="1:59" ht="14.25" customHeight="1">
      <c r="A825" s="1"/>
      <c r="B825" s="7"/>
      <c r="C825" s="7"/>
      <c r="D825" s="109"/>
      <c r="E825" s="109"/>
      <c r="F825" s="1"/>
      <c r="G825" s="1"/>
      <c r="H825" s="7"/>
      <c r="I825" s="7"/>
      <c r="J825" s="109"/>
      <c r="K825" s="109"/>
      <c r="L825" s="1"/>
      <c r="M825" s="1"/>
      <c r="N825" s="7"/>
      <c r="O825" s="7"/>
      <c r="P825" s="109"/>
      <c r="Q825" s="109"/>
      <c r="R825" s="1"/>
      <c r="S825" s="1"/>
      <c r="T825" s="7"/>
      <c r="U825" s="7"/>
      <c r="V825" s="109"/>
      <c r="W825" s="109"/>
      <c r="X825" s="1"/>
      <c r="Y825" s="1"/>
      <c r="Z825" s="7"/>
      <c r="AA825" s="7"/>
      <c r="AB825" s="109"/>
      <c r="AC825" s="109"/>
      <c r="AD825" s="1"/>
      <c r="AE825" s="1"/>
      <c r="AF825" s="7"/>
      <c r="AG825" s="7"/>
      <c r="AH825" s="109"/>
      <c r="AI825" s="109"/>
      <c r="AJ825" s="1"/>
      <c r="AK825" s="1"/>
      <c r="AL825" s="7"/>
      <c r="AM825" s="7"/>
      <c r="AN825" s="109"/>
      <c r="AO825" s="109"/>
      <c r="AP825" s="1"/>
      <c r="AQ825" s="1"/>
      <c r="AR825" s="7"/>
      <c r="AS825" s="7"/>
      <c r="AT825" s="109"/>
      <c r="AU825" s="109"/>
      <c r="AV825" s="1"/>
      <c r="AW825" s="1"/>
      <c r="AX825" s="7"/>
      <c r="AY825" s="7"/>
      <c r="AZ825" s="109"/>
      <c r="BA825" s="109"/>
      <c r="BB825" s="1"/>
      <c r="BC825" s="1"/>
      <c r="BD825" s="7"/>
      <c r="BE825" s="7"/>
      <c r="BF825" s="109"/>
      <c r="BG825" s="109"/>
    </row>
    <row r="826" spans="1:59" ht="14.25" customHeight="1">
      <c r="A826" s="1"/>
      <c r="B826" s="7"/>
      <c r="C826" s="7"/>
      <c r="D826" s="109"/>
      <c r="E826" s="109"/>
      <c r="F826" s="1"/>
      <c r="G826" s="1"/>
      <c r="H826" s="7"/>
      <c r="I826" s="7"/>
      <c r="J826" s="109"/>
      <c r="K826" s="109"/>
      <c r="L826" s="1"/>
      <c r="M826" s="1"/>
      <c r="N826" s="7"/>
      <c r="O826" s="7"/>
      <c r="P826" s="109"/>
      <c r="Q826" s="109"/>
      <c r="R826" s="1"/>
      <c r="S826" s="1"/>
      <c r="T826" s="7"/>
      <c r="U826" s="7"/>
      <c r="V826" s="109"/>
      <c r="W826" s="109"/>
      <c r="X826" s="1"/>
      <c r="Y826" s="1"/>
      <c r="Z826" s="7"/>
      <c r="AA826" s="7"/>
      <c r="AB826" s="109"/>
      <c r="AC826" s="109"/>
      <c r="AD826" s="1"/>
      <c r="AE826" s="1"/>
      <c r="AF826" s="7"/>
      <c r="AG826" s="7"/>
      <c r="AH826" s="109"/>
      <c r="AI826" s="109"/>
      <c r="AJ826" s="1"/>
      <c r="AK826" s="1"/>
      <c r="AL826" s="7"/>
      <c r="AM826" s="7"/>
      <c r="AN826" s="109"/>
      <c r="AO826" s="109"/>
      <c r="AP826" s="1"/>
      <c r="AQ826" s="1"/>
      <c r="AR826" s="7"/>
      <c r="AS826" s="7"/>
      <c r="AT826" s="109"/>
      <c r="AU826" s="109"/>
      <c r="AV826" s="1"/>
      <c r="AW826" s="1"/>
      <c r="AX826" s="7"/>
      <c r="AY826" s="7"/>
      <c r="AZ826" s="109"/>
      <c r="BA826" s="109"/>
      <c r="BB826" s="1"/>
      <c r="BC826" s="1"/>
      <c r="BD826" s="7"/>
      <c r="BE826" s="7"/>
      <c r="BF826" s="109"/>
      <c r="BG826" s="109"/>
    </row>
    <row r="827" spans="1:59" ht="14.25" customHeight="1">
      <c r="A827" s="1"/>
      <c r="B827" s="7"/>
      <c r="C827" s="7"/>
      <c r="D827" s="109"/>
      <c r="E827" s="109"/>
      <c r="F827" s="1"/>
      <c r="G827" s="1"/>
      <c r="H827" s="7"/>
      <c r="I827" s="7"/>
      <c r="J827" s="109"/>
      <c r="K827" s="109"/>
      <c r="L827" s="1"/>
      <c r="M827" s="1"/>
      <c r="N827" s="7"/>
      <c r="O827" s="7"/>
      <c r="P827" s="109"/>
      <c r="Q827" s="109"/>
      <c r="R827" s="1"/>
      <c r="S827" s="1"/>
      <c r="T827" s="7"/>
      <c r="U827" s="7"/>
      <c r="V827" s="109"/>
      <c r="W827" s="109"/>
      <c r="X827" s="1"/>
      <c r="Y827" s="1"/>
      <c r="Z827" s="7"/>
      <c r="AA827" s="7"/>
      <c r="AB827" s="109"/>
      <c r="AC827" s="109"/>
      <c r="AD827" s="1"/>
      <c r="AE827" s="1"/>
      <c r="AF827" s="7"/>
      <c r="AG827" s="7"/>
      <c r="AH827" s="109"/>
      <c r="AI827" s="109"/>
      <c r="AJ827" s="1"/>
      <c r="AK827" s="1"/>
      <c r="AL827" s="7"/>
      <c r="AM827" s="7"/>
      <c r="AN827" s="109"/>
      <c r="AO827" s="109"/>
      <c r="AP827" s="1"/>
      <c r="AQ827" s="1"/>
      <c r="AR827" s="7"/>
      <c r="AS827" s="7"/>
      <c r="AT827" s="109"/>
      <c r="AU827" s="109"/>
      <c r="AV827" s="1"/>
      <c r="AW827" s="1"/>
      <c r="AX827" s="7"/>
      <c r="AY827" s="7"/>
      <c r="AZ827" s="109"/>
      <c r="BA827" s="109"/>
      <c r="BB827" s="1"/>
      <c r="BC827" s="1"/>
      <c r="BD827" s="7"/>
      <c r="BE827" s="7"/>
      <c r="BF827" s="109"/>
      <c r="BG827" s="109"/>
    </row>
    <row r="828" spans="1:59" ht="14.25" customHeight="1">
      <c r="A828" s="1"/>
      <c r="B828" s="7"/>
      <c r="C828" s="7"/>
      <c r="D828" s="109"/>
      <c r="E828" s="109"/>
      <c r="F828" s="1"/>
      <c r="G828" s="1"/>
      <c r="H828" s="7"/>
      <c r="I828" s="7"/>
      <c r="J828" s="109"/>
      <c r="K828" s="109"/>
      <c r="L828" s="1"/>
      <c r="M828" s="1"/>
      <c r="N828" s="7"/>
      <c r="O828" s="7"/>
      <c r="P828" s="109"/>
      <c r="Q828" s="109"/>
      <c r="R828" s="1"/>
      <c r="S828" s="1"/>
      <c r="T828" s="7"/>
      <c r="U828" s="7"/>
      <c r="V828" s="109"/>
      <c r="W828" s="109"/>
      <c r="X828" s="1"/>
      <c r="Y828" s="1"/>
      <c r="Z828" s="7"/>
      <c r="AA828" s="7"/>
      <c r="AB828" s="109"/>
      <c r="AC828" s="109"/>
      <c r="AD828" s="1"/>
      <c r="AE828" s="1"/>
      <c r="AF828" s="7"/>
      <c r="AG828" s="7"/>
      <c r="AH828" s="109"/>
      <c r="AI828" s="109"/>
      <c r="AJ828" s="1"/>
      <c r="AK828" s="1"/>
      <c r="AL828" s="7"/>
      <c r="AM828" s="7"/>
      <c r="AN828" s="109"/>
      <c r="AO828" s="109"/>
      <c r="AP828" s="1"/>
      <c r="AQ828" s="1"/>
      <c r="AR828" s="7"/>
      <c r="AS828" s="7"/>
      <c r="AT828" s="109"/>
      <c r="AU828" s="109"/>
      <c r="AV828" s="1"/>
      <c r="AW828" s="1"/>
      <c r="AX828" s="7"/>
      <c r="AY828" s="7"/>
      <c r="AZ828" s="109"/>
      <c r="BA828" s="109"/>
      <c r="BB828" s="1"/>
      <c r="BC828" s="1"/>
      <c r="BD828" s="7"/>
      <c r="BE828" s="7"/>
      <c r="BF828" s="109"/>
      <c r="BG828" s="109"/>
    </row>
    <row r="829" spans="1:59" ht="14.25" customHeight="1">
      <c r="A829" s="1"/>
      <c r="B829" s="7"/>
      <c r="C829" s="7"/>
      <c r="D829" s="109"/>
      <c r="E829" s="109"/>
      <c r="F829" s="1"/>
      <c r="G829" s="1"/>
      <c r="H829" s="7"/>
      <c r="I829" s="7"/>
      <c r="J829" s="109"/>
      <c r="K829" s="109"/>
      <c r="L829" s="1"/>
      <c r="M829" s="1"/>
      <c r="N829" s="7"/>
      <c r="O829" s="7"/>
      <c r="P829" s="109"/>
      <c r="Q829" s="109"/>
      <c r="R829" s="1"/>
      <c r="S829" s="1"/>
      <c r="T829" s="7"/>
      <c r="U829" s="7"/>
      <c r="V829" s="109"/>
      <c r="W829" s="109"/>
      <c r="X829" s="1"/>
      <c r="Y829" s="1"/>
      <c r="Z829" s="7"/>
      <c r="AA829" s="7"/>
      <c r="AB829" s="109"/>
      <c r="AC829" s="109"/>
      <c r="AD829" s="1"/>
      <c r="AE829" s="1"/>
      <c r="AF829" s="7"/>
      <c r="AG829" s="7"/>
      <c r="AH829" s="109"/>
      <c r="AI829" s="109"/>
      <c r="AJ829" s="1"/>
      <c r="AK829" s="1"/>
      <c r="AL829" s="7"/>
      <c r="AM829" s="7"/>
      <c r="AN829" s="109"/>
      <c r="AO829" s="109"/>
      <c r="AP829" s="1"/>
      <c r="AQ829" s="1"/>
      <c r="AR829" s="7"/>
      <c r="AS829" s="7"/>
      <c r="AT829" s="109"/>
      <c r="AU829" s="109"/>
      <c r="AV829" s="1"/>
      <c r="AW829" s="1"/>
      <c r="AX829" s="7"/>
      <c r="AY829" s="7"/>
      <c r="AZ829" s="109"/>
      <c r="BA829" s="109"/>
      <c r="BB829" s="1"/>
      <c r="BC829" s="1"/>
      <c r="BD829" s="7"/>
      <c r="BE829" s="7"/>
      <c r="BF829" s="109"/>
      <c r="BG829" s="109"/>
    </row>
    <row r="830" spans="1:59" ht="14.25" customHeight="1">
      <c r="A830" s="1"/>
      <c r="B830" s="7"/>
      <c r="C830" s="7"/>
      <c r="D830" s="109"/>
      <c r="E830" s="109"/>
      <c r="F830" s="1"/>
      <c r="G830" s="1"/>
      <c r="H830" s="7"/>
      <c r="I830" s="7"/>
      <c r="J830" s="109"/>
      <c r="K830" s="109"/>
      <c r="L830" s="1"/>
      <c r="M830" s="1"/>
      <c r="N830" s="7"/>
      <c r="O830" s="7"/>
      <c r="P830" s="109"/>
      <c r="Q830" s="109"/>
      <c r="R830" s="1"/>
      <c r="S830" s="1"/>
      <c r="T830" s="7"/>
      <c r="U830" s="7"/>
      <c r="V830" s="109"/>
      <c r="W830" s="109"/>
      <c r="X830" s="1"/>
      <c r="Y830" s="1"/>
      <c r="Z830" s="7"/>
      <c r="AA830" s="7"/>
      <c r="AB830" s="109"/>
      <c r="AC830" s="109"/>
      <c r="AD830" s="1"/>
      <c r="AE830" s="1"/>
      <c r="AF830" s="7"/>
      <c r="AG830" s="7"/>
      <c r="AH830" s="109"/>
      <c r="AI830" s="109"/>
      <c r="AJ830" s="1"/>
      <c r="AK830" s="1"/>
      <c r="AL830" s="7"/>
      <c r="AM830" s="7"/>
      <c r="AN830" s="109"/>
      <c r="AO830" s="109"/>
      <c r="AP830" s="1"/>
      <c r="AQ830" s="1"/>
      <c r="AR830" s="7"/>
      <c r="AS830" s="7"/>
      <c r="AT830" s="109"/>
      <c r="AU830" s="109"/>
      <c r="AV830" s="1"/>
      <c r="AW830" s="1"/>
      <c r="AX830" s="7"/>
      <c r="AY830" s="7"/>
      <c r="AZ830" s="109"/>
      <c r="BA830" s="109"/>
      <c r="BB830" s="1"/>
      <c r="BC830" s="1"/>
      <c r="BD830" s="7"/>
      <c r="BE830" s="7"/>
      <c r="BF830" s="109"/>
      <c r="BG830" s="109"/>
    </row>
    <row r="831" spans="1:59" ht="14.25" customHeight="1">
      <c r="A831" s="1"/>
      <c r="B831" s="7"/>
      <c r="C831" s="7"/>
      <c r="D831" s="109"/>
      <c r="E831" s="109"/>
      <c r="F831" s="1"/>
      <c r="G831" s="1"/>
      <c r="H831" s="7"/>
      <c r="I831" s="7"/>
      <c r="J831" s="109"/>
      <c r="K831" s="109"/>
      <c r="L831" s="1"/>
      <c r="M831" s="1"/>
      <c r="N831" s="7"/>
      <c r="O831" s="7"/>
      <c r="P831" s="109"/>
      <c r="Q831" s="109"/>
      <c r="R831" s="1"/>
      <c r="S831" s="1"/>
      <c r="T831" s="7"/>
      <c r="U831" s="7"/>
      <c r="V831" s="109"/>
      <c r="W831" s="109"/>
      <c r="X831" s="1"/>
      <c r="Y831" s="1"/>
      <c r="Z831" s="7"/>
      <c r="AA831" s="7"/>
      <c r="AB831" s="109"/>
      <c r="AC831" s="109"/>
      <c r="AD831" s="1"/>
      <c r="AE831" s="1"/>
      <c r="AF831" s="7"/>
      <c r="AG831" s="7"/>
      <c r="AH831" s="109"/>
      <c r="AI831" s="109"/>
      <c r="AJ831" s="1"/>
      <c r="AK831" s="1"/>
      <c r="AL831" s="7"/>
      <c r="AM831" s="7"/>
      <c r="AN831" s="109"/>
      <c r="AO831" s="109"/>
      <c r="AP831" s="1"/>
      <c r="AQ831" s="1"/>
      <c r="AR831" s="7"/>
      <c r="AS831" s="7"/>
      <c r="AT831" s="109"/>
      <c r="AU831" s="109"/>
      <c r="AV831" s="1"/>
      <c r="AW831" s="1"/>
      <c r="AX831" s="7"/>
      <c r="AY831" s="7"/>
      <c r="AZ831" s="109"/>
      <c r="BA831" s="109"/>
      <c r="BB831" s="1"/>
      <c r="BC831" s="1"/>
      <c r="BD831" s="7"/>
      <c r="BE831" s="7"/>
      <c r="BF831" s="109"/>
      <c r="BG831" s="109"/>
    </row>
    <row r="832" spans="1:59" ht="14.25" customHeight="1">
      <c r="A832" s="1"/>
      <c r="B832" s="7"/>
      <c r="C832" s="7"/>
      <c r="D832" s="109"/>
      <c r="E832" s="109"/>
      <c r="F832" s="1"/>
      <c r="G832" s="1"/>
      <c r="H832" s="7"/>
      <c r="I832" s="7"/>
      <c r="J832" s="109"/>
      <c r="K832" s="109"/>
      <c r="L832" s="1"/>
      <c r="M832" s="1"/>
      <c r="N832" s="7"/>
      <c r="O832" s="7"/>
      <c r="P832" s="109"/>
      <c r="Q832" s="109"/>
      <c r="R832" s="1"/>
      <c r="S832" s="1"/>
      <c r="T832" s="7"/>
      <c r="U832" s="7"/>
      <c r="V832" s="109"/>
      <c r="W832" s="109"/>
      <c r="X832" s="1"/>
      <c r="Y832" s="1"/>
      <c r="Z832" s="7"/>
      <c r="AA832" s="7"/>
      <c r="AB832" s="109"/>
      <c r="AC832" s="109"/>
      <c r="AD832" s="1"/>
      <c r="AE832" s="1"/>
      <c r="AF832" s="7"/>
      <c r="AG832" s="7"/>
      <c r="AH832" s="109"/>
      <c r="AI832" s="109"/>
      <c r="AJ832" s="1"/>
      <c r="AK832" s="1"/>
      <c r="AL832" s="7"/>
      <c r="AM832" s="7"/>
      <c r="AN832" s="109"/>
      <c r="AO832" s="109"/>
      <c r="AP832" s="1"/>
      <c r="AQ832" s="1"/>
      <c r="AR832" s="7"/>
      <c r="AS832" s="7"/>
      <c r="AT832" s="109"/>
      <c r="AU832" s="109"/>
      <c r="AV832" s="1"/>
      <c r="AW832" s="1"/>
      <c r="AX832" s="7"/>
      <c r="AY832" s="7"/>
      <c r="AZ832" s="109"/>
      <c r="BA832" s="109"/>
      <c r="BB832" s="1"/>
      <c r="BC832" s="1"/>
      <c r="BD832" s="7"/>
      <c r="BE832" s="7"/>
      <c r="BF832" s="109"/>
      <c r="BG832" s="109"/>
    </row>
    <row r="833" spans="1:59" ht="14.25" customHeight="1">
      <c r="A833" s="1"/>
      <c r="B833" s="7"/>
      <c r="C833" s="7"/>
      <c r="D833" s="109"/>
      <c r="E833" s="109"/>
      <c r="F833" s="1"/>
      <c r="G833" s="1"/>
      <c r="H833" s="7"/>
      <c r="I833" s="7"/>
      <c r="J833" s="109"/>
      <c r="K833" s="109"/>
      <c r="L833" s="1"/>
      <c r="M833" s="1"/>
      <c r="N833" s="7"/>
      <c r="O833" s="7"/>
      <c r="P833" s="109"/>
      <c r="Q833" s="109"/>
      <c r="R833" s="1"/>
      <c r="S833" s="1"/>
      <c r="T833" s="7"/>
      <c r="U833" s="7"/>
      <c r="V833" s="109"/>
      <c r="W833" s="109"/>
      <c r="X833" s="1"/>
      <c r="Y833" s="1"/>
      <c r="Z833" s="7"/>
      <c r="AA833" s="7"/>
      <c r="AB833" s="109"/>
      <c r="AC833" s="109"/>
      <c r="AD833" s="1"/>
      <c r="AE833" s="1"/>
      <c r="AF833" s="7"/>
      <c r="AG833" s="7"/>
      <c r="AH833" s="109"/>
      <c r="AI833" s="109"/>
      <c r="AJ833" s="1"/>
      <c r="AK833" s="1"/>
      <c r="AL833" s="7"/>
      <c r="AM833" s="7"/>
      <c r="AN833" s="109"/>
      <c r="AO833" s="109"/>
      <c r="AP833" s="1"/>
      <c r="AQ833" s="1"/>
      <c r="AR833" s="7"/>
      <c r="AS833" s="7"/>
      <c r="AT833" s="109"/>
      <c r="AU833" s="109"/>
      <c r="AV833" s="1"/>
      <c r="AW833" s="1"/>
      <c r="AX833" s="7"/>
      <c r="AY833" s="7"/>
      <c r="AZ833" s="109"/>
      <c r="BA833" s="109"/>
      <c r="BB833" s="1"/>
      <c r="BC833" s="1"/>
      <c r="BD833" s="7"/>
      <c r="BE833" s="7"/>
      <c r="BF833" s="109"/>
      <c r="BG833" s="109"/>
    </row>
    <row r="834" spans="1:59" ht="14.25" customHeight="1">
      <c r="A834" s="1"/>
      <c r="B834" s="7"/>
      <c r="C834" s="7"/>
      <c r="D834" s="109"/>
      <c r="E834" s="109"/>
      <c r="F834" s="1"/>
      <c r="G834" s="1"/>
      <c r="H834" s="7"/>
      <c r="I834" s="7"/>
      <c r="J834" s="109"/>
      <c r="K834" s="109"/>
      <c r="L834" s="1"/>
      <c r="M834" s="1"/>
      <c r="N834" s="7"/>
      <c r="O834" s="7"/>
      <c r="P834" s="109"/>
      <c r="Q834" s="109"/>
      <c r="R834" s="1"/>
      <c r="S834" s="1"/>
      <c r="T834" s="7"/>
      <c r="U834" s="7"/>
      <c r="V834" s="109"/>
      <c r="W834" s="109"/>
      <c r="X834" s="1"/>
      <c r="Y834" s="1"/>
      <c r="Z834" s="7"/>
      <c r="AA834" s="7"/>
      <c r="AB834" s="109"/>
      <c r="AC834" s="109"/>
      <c r="AD834" s="1"/>
      <c r="AE834" s="1"/>
      <c r="AF834" s="7"/>
      <c r="AG834" s="7"/>
      <c r="AH834" s="109"/>
      <c r="AI834" s="109"/>
      <c r="AJ834" s="1"/>
      <c r="AK834" s="1"/>
      <c r="AL834" s="7"/>
      <c r="AM834" s="7"/>
      <c r="AN834" s="109"/>
      <c r="AO834" s="109"/>
      <c r="AP834" s="1"/>
      <c r="AQ834" s="1"/>
      <c r="AR834" s="7"/>
      <c r="AS834" s="7"/>
      <c r="AT834" s="109"/>
      <c r="AU834" s="109"/>
      <c r="AV834" s="1"/>
      <c r="AW834" s="1"/>
      <c r="AX834" s="7"/>
      <c r="AY834" s="7"/>
      <c r="AZ834" s="109"/>
      <c r="BA834" s="109"/>
      <c r="BB834" s="1"/>
      <c r="BC834" s="1"/>
      <c r="BD834" s="7"/>
      <c r="BE834" s="7"/>
      <c r="BF834" s="109"/>
      <c r="BG834" s="109"/>
    </row>
    <row r="835" spans="1:59" ht="14.25" customHeight="1">
      <c r="A835" s="1"/>
      <c r="B835" s="7"/>
      <c r="C835" s="7"/>
      <c r="D835" s="109"/>
      <c r="E835" s="109"/>
      <c r="F835" s="1"/>
      <c r="G835" s="1"/>
      <c r="H835" s="7"/>
      <c r="I835" s="7"/>
      <c r="J835" s="109"/>
      <c r="K835" s="109"/>
      <c r="L835" s="1"/>
      <c r="M835" s="1"/>
      <c r="N835" s="7"/>
      <c r="O835" s="7"/>
      <c r="P835" s="109"/>
      <c r="Q835" s="109"/>
      <c r="R835" s="1"/>
      <c r="S835" s="1"/>
      <c r="T835" s="7"/>
      <c r="U835" s="7"/>
      <c r="V835" s="109"/>
      <c r="W835" s="109"/>
      <c r="X835" s="1"/>
      <c r="Y835" s="1"/>
      <c r="Z835" s="7"/>
      <c r="AA835" s="7"/>
      <c r="AB835" s="109"/>
      <c r="AC835" s="109"/>
      <c r="AD835" s="1"/>
      <c r="AE835" s="1"/>
      <c r="AF835" s="7"/>
      <c r="AG835" s="7"/>
      <c r="AH835" s="109"/>
      <c r="AI835" s="109"/>
      <c r="AJ835" s="1"/>
      <c r="AK835" s="1"/>
      <c r="AL835" s="7"/>
      <c r="AM835" s="7"/>
      <c r="AN835" s="109"/>
      <c r="AO835" s="109"/>
      <c r="AP835" s="1"/>
      <c r="AQ835" s="1"/>
      <c r="AR835" s="7"/>
      <c r="AS835" s="7"/>
      <c r="AT835" s="109"/>
      <c r="AU835" s="109"/>
      <c r="AV835" s="1"/>
      <c r="AW835" s="1"/>
      <c r="AX835" s="7"/>
      <c r="AY835" s="7"/>
      <c r="AZ835" s="109"/>
      <c r="BA835" s="109"/>
      <c r="BB835" s="1"/>
      <c r="BC835" s="1"/>
      <c r="BD835" s="7"/>
      <c r="BE835" s="7"/>
      <c r="BF835" s="109"/>
      <c r="BG835" s="109"/>
    </row>
    <row r="836" spans="1:59" ht="14.25" customHeight="1">
      <c r="A836" s="1"/>
      <c r="B836" s="7"/>
      <c r="C836" s="7"/>
      <c r="D836" s="109"/>
      <c r="E836" s="109"/>
      <c r="F836" s="1"/>
      <c r="G836" s="1"/>
      <c r="H836" s="7"/>
      <c r="I836" s="7"/>
      <c r="J836" s="109"/>
      <c r="K836" s="109"/>
      <c r="L836" s="1"/>
      <c r="M836" s="1"/>
      <c r="N836" s="7"/>
      <c r="O836" s="7"/>
      <c r="P836" s="109"/>
      <c r="Q836" s="109"/>
      <c r="R836" s="1"/>
      <c r="S836" s="1"/>
      <c r="T836" s="7"/>
      <c r="U836" s="7"/>
      <c r="V836" s="109"/>
      <c r="W836" s="109"/>
      <c r="X836" s="1"/>
      <c r="Y836" s="1"/>
      <c r="Z836" s="7"/>
      <c r="AA836" s="7"/>
      <c r="AB836" s="109"/>
      <c r="AC836" s="109"/>
      <c r="AD836" s="1"/>
      <c r="AE836" s="1"/>
      <c r="AF836" s="7"/>
      <c r="AG836" s="7"/>
      <c r="AH836" s="109"/>
      <c r="AI836" s="109"/>
      <c r="AJ836" s="1"/>
      <c r="AK836" s="1"/>
      <c r="AL836" s="7"/>
      <c r="AM836" s="7"/>
      <c r="AN836" s="109"/>
      <c r="AO836" s="109"/>
      <c r="AP836" s="1"/>
      <c r="AQ836" s="1"/>
      <c r="AR836" s="7"/>
      <c r="AS836" s="7"/>
      <c r="AT836" s="109"/>
      <c r="AU836" s="109"/>
      <c r="AV836" s="1"/>
      <c r="AW836" s="1"/>
      <c r="AX836" s="7"/>
      <c r="AY836" s="7"/>
      <c r="AZ836" s="109"/>
      <c r="BA836" s="109"/>
      <c r="BB836" s="1"/>
      <c r="BC836" s="1"/>
      <c r="BD836" s="7"/>
      <c r="BE836" s="7"/>
      <c r="BF836" s="109"/>
      <c r="BG836" s="109"/>
    </row>
    <row r="837" spans="1:59" ht="14.25" customHeight="1">
      <c r="A837" s="1"/>
      <c r="B837" s="7"/>
      <c r="C837" s="7"/>
      <c r="D837" s="109"/>
      <c r="E837" s="109"/>
      <c r="F837" s="1"/>
      <c r="G837" s="1"/>
      <c r="H837" s="7"/>
      <c r="I837" s="7"/>
      <c r="J837" s="109"/>
      <c r="K837" s="109"/>
      <c r="L837" s="1"/>
      <c r="M837" s="1"/>
      <c r="N837" s="7"/>
      <c r="O837" s="7"/>
      <c r="P837" s="109"/>
      <c r="Q837" s="109"/>
      <c r="R837" s="1"/>
      <c r="S837" s="1"/>
      <c r="T837" s="7"/>
      <c r="U837" s="7"/>
      <c r="V837" s="109"/>
      <c r="W837" s="109"/>
      <c r="X837" s="1"/>
      <c r="Y837" s="1"/>
      <c r="Z837" s="7"/>
      <c r="AA837" s="7"/>
      <c r="AB837" s="109"/>
      <c r="AC837" s="109"/>
      <c r="AD837" s="1"/>
      <c r="AE837" s="1"/>
      <c r="AF837" s="7"/>
      <c r="AG837" s="7"/>
      <c r="AH837" s="109"/>
      <c r="AI837" s="109"/>
      <c r="AJ837" s="1"/>
      <c r="AK837" s="1"/>
      <c r="AL837" s="7"/>
      <c r="AM837" s="7"/>
      <c r="AN837" s="109"/>
      <c r="AO837" s="109"/>
      <c r="AP837" s="1"/>
      <c r="AQ837" s="1"/>
      <c r="AR837" s="7"/>
      <c r="AS837" s="7"/>
      <c r="AT837" s="109"/>
      <c r="AU837" s="109"/>
      <c r="AV837" s="1"/>
      <c r="AW837" s="1"/>
      <c r="AX837" s="7"/>
      <c r="AY837" s="7"/>
      <c r="AZ837" s="109"/>
      <c r="BA837" s="109"/>
      <c r="BB837" s="1"/>
      <c r="BC837" s="1"/>
      <c r="BD837" s="7"/>
      <c r="BE837" s="7"/>
      <c r="BF837" s="109"/>
      <c r="BG837" s="109"/>
    </row>
    <row r="838" spans="1:59" ht="14.25" customHeight="1">
      <c r="A838" s="1"/>
      <c r="B838" s="7"/>
      <c r="C838" s="7"/>
      <c r="D838" s="109"/>
      <c r="E838" s="109"/>
      <c r="F838" s="1"/>
      <c r="G838" s="1"/>
      <c r="H838" s="7"/>
      <c r="I838" s="7"/>
      <c r="J838" s="109"/>
      <c r="K838" s="109"/>
      <c r="L838" s="1"/>
      <c r="M838" s="1"/>
      <c r="N838" s="7"/>
      <c r="O838" s="7"/>
      <c r="P838" s="109"/>
      <c r="Q838" s="109"/>
      <c r="R838" s="1"/>
      <c r="S838" s="1"/>
      <c r="T838" s="7"/>
      <c r="U838" s="7"/>
      <c r="V838" s="109"/>
      <c r="W838" s="109"/>
      <c r="X838" s="1"/>
      <c r="Y838" s="1"/>
      <c r="Z838" s="7"/>
      <c r="AA838" s="7"/>
      <c r="AB838" s="109"/>
      <c r="AC838" s="109"/>
      <c r="AD838" s="1"/>
      <c r="AE838" s="1"/>
      <c r="AF838" s="7"/>
      <c r="AG838" s="7"/>
      <c r="AH838" s="109"/>
      <c r="AI838" s="109"/>
      <c r="AJ838" s="1"/>
      <c r="AK838" s="1"/>
      <c r="AL838" s="7"/>
      <c r="AM838" s="7"/>
      <c r="AN838" s="109"/>
      <c r="AO838" s="109"/>
      <c r="AP838" s="1"/>
      <c r="AQ838" s="1"/>
      <c r="AR838" s="7"/>
      <c r="AS838" s="7"/>
      <c r="AT838" s="109"/>
      <c r="AU838" s="109"/>
      <c r="AV838" s="1"/>
      <c r="AW838" s="1"/>
      <c r="AX838" s="7"/>
      <c r="AY838" s="7"/>
      <c r="AZ838" s="109"/>
      <c r="BA838" s="109"/>
      <c r="BB838" s="1"/>
      <c r="BC838" s="1"/>
      <c r="BD838" s="7"/>
      <c r="BE838" s="7"/>
      <c r="BF838" s="109"/>
      <c r="BG838" s="109"/>
    </row>
    <row r="839" spans="1:59" ht="14.25" customHeight="1">
      <c r="A839" s="1"/>
      <c r="B839" s="7"/>
      <c r="C839" s="7"/>
      <c r="D839" s="109"/>
      <c r="E839" s="109"/>
      <c r="F839" s="1"/>
      <c r="G839" s="1"/>
      <c r="H839" s="7"/>
      <c r="I839" s="7"/>
      <c r="J839" s="109"/>
      <c r="K839" s="109"/>
      <c r="L839" s="1"/>
      <c r="M839" s="1"/>
      <c r="N839" s="7"/>
      <c r="O839" s="7"/>
      <c r="P839" s="109"/>
      <c r="Q839" s="109"/>
      <c r="R839" s="1"/>
      <c r="S839" s="1"/>
      <c r="T839" s="7"/>
      <c r="U839" s="7"/>
      <c r="V839" s="109"/>
      <c r="W839" s="109"/>
      <c r="X839" s="1"/>
      <c r="Y839" s="1"/>
      <c r="Z839" s="7"/>
      <c r="AA839" s="7"/>
      <c r="AB839" s="109"/>
      <c r="AC839" s="109"/>
      <c r="AD839" s="1"/>
      <c r="AE839" s="1"/>
      <c r="AF839" s="7"/>
      <c r="AG839" s="7"/>
      <c r="AH839" s="109"/>
      <c r="AI839" s="109"/>
      <c r="AJ839" s="1"/>
      <c r="AK839" s="1"/>
      <c r="AL839" s="7"/>
      <c r="AM839" s="7"/>
      <c r="AN839" s="109"/>
      <c r="AO839" s="109"/>
      <c r="AP839" s="1"/>
      <c r="AQ839" s="1"/>
      <c r="AR839" s="7"/>
      <c r="AS839" s="7"/>
      <c r="AT839" s="109"/>
      <c r="AU839" s="109"/>
      <c r="AV839" s="1"/>
      <c r="AW839" s="1"/>
      <c r="AX839" s="7"/>
      <c r="AY839" s="7"/>
      <c r="AZ839" s="109"/>
      <c r="BA839" s="109"/>
      <c r="BB839" s="1"/>
      <c r="BC839" s="1"/>
      <c r="BD839" s="7"/>
      <c r="BE839" s="7"/>
      <c r="BF839" s="109"/>
      <c r="BG839" s="109"/>
    </row>
    <row r="840" spans="1:59" ht="14.25" customHeight="1">
      <c r="A840" s="1"/>
      <c r="B840" s="7"/>
      <c r="C840" s="7"/>
      <c r="D840" s="109"/>
      <c r="E840" s="109"/>
      <c r="F840" s="1"/>
      <c r="G840" s="1"/>
      <c r="H840" s="7"/>
      <c r="I840" s="7"/>
      <c r="J840" s="109"/>
      <c r="K840" s="109"/>
      <c r="L840" s="1"/>
      <c r="M840" s="1"/>
      <c r="N840" s="7"/>
      <c r="O840" s="7"/>
      <c r="P840" s="109"/>
      <c r="Q840" s="109"/>
      <c r="R840" s="1"/>
      <c r="S840" s="1"/>
      <c r="T840" s="7"/>
      <c r="U840" s="7"/>
      <c r="V840" s="109"/>
      <c r="W840" s="109"/>
      <c r="X840" s="1"/>
      <c r="Y840" s="1"/>
      <c r="Z840" s="7"/>
      <c r="AA840" s="7"/>
      <c r="AB840" s="109"/>
      <c r="AC840" s="109"/>
      <c r="AD840" s="1"/>
      <c r="AE840" s="1"/>
      <c r="AF840" s="7"/>
      <c r="AG840" s="7"/>
      <c r="AH840" s="109"/>
      <c r="AI840" s="109"/>
      <c r="AJ840" s="1"/>
      <c r="AK840" s="1"/>
      <c r="AL840" s="7"/>
      <c r="AM840" s="7"/>
      <c r="AN840" s="109"/>
      <c r="AO840" s="109"/>
      <c r="AP840" s="1"/>
      <c r="AQ840" s="1"/>
      <c r="AR840" s="7"/>
      <c r="AS840" s="7"/>
      <c r="AT840" s="109"/>
      <c r="AU840" s="109"/>
      <c r="AV840" s="1"/>
      <c r="AW840" s="1"/>
      <c r="AX840" s="7"/>
      <c r="AY840" s="7"/>
      <c r="AZ840" s="109"/>
      <c r="BA840" s="109"/>
      <c r="BB840" s="1"/>
      <c r="BC840" s="1"/>
      <c r="BD840" s="7"/>
      <c r="BE840" s="7"/>
      <c r="BF840" s="109"/>
      <c r="BG840" s="109"/>
    </row>
    <row r="841" spans="1:59" ht="14.25" customHeight="1">
      <c r="A841" s="1"/>
      <c r="B841" s="7"/>
      <c r="C841" s="7"/>
      <c r="D841" s="109"/>
      <c r="E841" s="109"/>
      <c r="F841" s="1"/>
      <c r="G841" s="1"/>
      <c r="H841" s="7"/>
      <c r="I841" s="7"/>
      <c r="J841" s="109"/>
      <c r="K841" s="109"/>
      <c r="L841" s="1"/>
      <c r="M841" s="1"/>
      <c r="N841" s="7"/>
      <c r="O841" s="7"/>
      <c r="P841" s="109"/>
      <c r="Q841" s="109"/>
      <c r="R841" s="1"/>
      <c r="S841" s="1"/>
      <c r="T841" s="7"/>
      <c r="U841" s="7"/>
      <c r="V841" s="109"/>
      <c r="W841" s="109"/>
      <c r="X841" s="1"/>
      <c r="Y841" s="1"/>
      <c r="Z841" s="7"/>
      <c r="AA841" s="7"/>
      <c r="AB841" s="109"/>
      <c r="AC841" s="109"/>
      <c r="AD841" s="1"/>
      <c r="AE841" s="1"/>
      <c r="AF841" s="7"/>
      <c r="AG841" s="7"/>
      <c r="AH841" s="109"/>
      <c r="AI841" s="109"/>
      <c r="AJ841" s="1"/>
      <c r="AK841" s="1"/>
      <c r="AL841" s="7"/>
      <c r="AM841" s="7"/>
      <c r="AN841" s="109"/>
      <c r="AO841" s="109"/>
      <c r="AP841" s="1"/>
      <c r="AQ841" s="1"/>
      <c r="AR841" s="7"/>
      <c r="AS841" s="7"/>
      <c r="AT841" s="109"/>
      <c r="AU841" s="109"/>
      <c r="AV841" s="1"/>
      <c r="AW841" s="1"/>
      <c r="AX841" s="7"/>
      <c r="AY841" s="7"/>
      <c r="AZ841" s="109"/>
      <c r="BA841" s="109"/>
      <c r="BB841" s="1"/>
      <c r="BC841" s="1"/>
      <c r="BD841" s="7"/>
      <c r="BE841" s="7"/>
      <c r="BF841" s="109"/>
      <c r="BG841" s="109"/>
    </row>
    <row r="842" spans="1:59" ht="14.25" customHeight="1">
      <c r="A842" s="1"/>
      <c r="B842" s="7"/>
      <c r="C842" s="7"/>
      <c r="D842" s="109"/>
      <c r="E842" s="109"/>
      <c r="F842" s="1"/>
      <c r="G842" s="1"/>
      <c r="H842" s="7"/>
      <c r="I842" s="7"/>
      <c r="J842" s="109"/>
      <c r="K842" s="109"/>
      <c r="L842" s="1"/>
      <c r="M842" s="1"/>
      <c r="N842" s="7"/>
      <c r="O842" s="7"/>
      <c r="P842" s="109"/>
      <c r="Q842" s="109"/>
      <c r="R842" s="1"/>
      <c r="S842" s="1"/>
      <c r="T842" s="7"/>
      <c r="U842" s="7"/>
      <c r="V842" s="109"/>
      <c r="W842" s="109"/>
      <c r="X842" s="1"/>
      <c r="Y842" s="1"/>
      <c r="Z842" s="7"/>
      <c r="AA842" s="7"/>
      <c r="AB842" s="109"/>
      <c r="AC842" s="109"/>
      <c r="AD842" s="1"/>
      <c r="AE842" s="1"/>
      <c r="AF842" s="7"/>
      <c r="AG842" s="7"/>
      <c r="AH842" s="109"/>
      <c r="AI842" s="109"/>
      <c r="AJ842" s="1"/>
      <c r="AK842" s="1"/>
      <c r="AL842" s="7"/>
      <c r="AM842" s="7"/>
      <c r="AN842" s="109"/>
      <c r="AO842" s="109"/>
      <c r="AP842" s="1"/>
      <c r="AQ842" s="1"/>
      <c r="AR842" s="7"/>
      <c r="AS842" s="7"/>
      <c r="AT842" s="109"/>
      <c r="AU842" s="109"/>
      <c r="AV842" s="1"/>
      <c r="AW842" s="1"/>
      <c r="AX842" s="7"/>
      <c r="AY842" s="7"/>
      <c r="AZ842" s="109"/>
      <c r="BA842" s="109"/>
      <c r="BB842" s="1"/>
      <c r="BC842" s="1"/>
      <c r="BD842" s="7"/>
      <c r="BE842" s="7"/>
      <c r="BF842" s="109"/>
      <c r="BG842" s="109"/>
    </row>
    <row r="843" spans="1:59" ht="14.25" customHeight="1">
      <c r="A843" s="1"/>
      <c r="B843" s="7"/>
      <c r="C843" s="7"/>
      <c r="D843" s="109"/>
      <c r="E843" s="109"/>
      <c r="F843" s="1"/>
      <c r="G843" s="1"/>
      <c r="H843" s="7"/>
      <c r="I843" s="7"/>
      <c r="J843" s="109"/>
      <c r="K843" s="109"/>
      <c r="L843" s="1"/>
      <c r="M843" s="1"/>
      <c r="N843" s="7"/>
      <c r="O843" s="7"/>
      <c r="P843" s="109"/>
      <c r="Q843" s="109"/>
      <c r="R843" s="1"/>
      <c r="S843" s="1"/>
      <c r="T843" s="7"/>
      <c r="U843" s="7"/>
      <c r="V843" s="109"/>
      <c r="W843" s="109"/>
      <c r="X843" s="1"/>
      <c r="Y843" s="1"/>
      <c r="Z843" s="7"/>
      <c r="AA843" s="7"/>
      <c r="AB843" s="109"/>
      <c r="AC843" s="109"/>
      <c r="AD843" s="1"/>
      <c r="AE843" s="1"/>
      <c r="AF843" s="7"/>
      <c r="AG843" s="7"/>
      <c r="AH843" s="109"/>
      <c r="AI843" s="109"/>
      <c r="AJ843" s="1"/>
      <c r="AK843" s="1"/>
      <c r="AL843" s="7"/>
      <c r="AM843" s="7"/>
      <c r="AN843" s="109"/>
      <c r="AO843" s="109"/>
      <c r="AP843" s="1"/>
      <c r="AQ843" s="1"/>
      <c r="AR843" s="7"/>
      <c r="AS843" s="7"/>
      <c r="AT843" s="109"/>
      <c r="AU843" s="109"/>
      <c r="AV843" s="1"/>
      <c r="AW843" s="1"/>
      <c r="AX843" s="7"/>
      <c r="AY843" s="7"/>
      <c r="AZ843" s="109"/>
      <c r="BA843" s="109"/>
      <c r="BB843" s="1"/>
      <c r="BC843" s="1"/>
      <c r="BD843" s="7"/>
      <c r="BE843" s="7"/>
      <c r="BF843" s="109"/>
      <c r="BG843" s="109"/>
    </row>
    <row r="844" spans="1:59" ht="14.25" customHeight="1">
      <c r="A844" s="1"/>
      <c r="B844" s="7"/>
      <c r="C844" s="7"/>
      <c r="D844" s="109"/>
      <c r="E844" s="109"/>
      <c r="F844" s="1"/>
      <c r="G844" s="1"/>
      <c r="H844" s="7"/>
      <c r="I844" s="7"/>
      <c r="J844" s="109"/>
      <c r="K844" s="109"/>
      <c r="L844" s="1"/>
      <c r="M844" s="1"/>
      <c r="N844" s="7"/>
      <c r="O844" s="7"/>
      <c r="P844" s="109"/>
      <c r="Q844" s="109"/>
      <c r="R844" s="1"/>
      <c r="S844" s="1"/>
      <c r="T844" s="7"/>
      <c r="U844" s="7"/>
      <c r="V844" s="109"/>
      <c r="W844" s="109"/>
      <c r="X844" s="1"/>
      <c r="Y844" s="1"/>
      <c r="Z844" s="7"/>
      <c r="AA844" s="7"/>
      <c r="AB844" s="109"/>
      <c r="AC844" s="109"/>
      <c r="AD844" s="1"/>
      <c r="AE844" s="1"/>
      <c r="AF844" s="7"/>
      <c r="AG844" s="7"/>
      <c r="AH844" s="109"/>
      <c r="AI844" s="109"/>
      <c r="AJ844" s="1"/>
      <c r="AK844" s="1"/>
      <c r="AL844" s="7"/>
      <c r="AM844" s="7"/>
      <c r="AN844" s="109"/>
      <c r="AO844" s="109"/>
      <c r="AP844" s="1"/>
      <c r="AQ844" s="1"/>
      <c r="AR844" s="7"/>
      <c r="AS844" s="7"/>
      <c r="AT844" s="109"/>
      <c r="AU844" s="109"/>
      <c r="AV844" s="1"/>
      <c r="AW844" s="1"/>
      <c r="AX844" s="7"/>
      <c r="AY844" s="7"/>
      <c r="AZ844" s="109"/>
      <c r="BA844" s="109"/>
      <c r="BB844" s="1"/>
      <c r="BC844" s="1"/>
      <c r="BD844" s="7"/>
      <c r="BE844" s="7"/>
      <c r="BF844" s="109"/>
      <c r="BG844" s="109"/>
    </row>
    <row r="845" spans="1:59" ht="14.25" customHeight="1">
      <c r="A845" s="1"/>
      <c r="B845" s="7"/>
      <c r="C845" s="7"/>
      <c r="D845" s="109"/>
      <c r="E845" s="109"/>
      <c r="F845" s="1"/>
      <c r="G845" s="1"/>
      <c r="H845" s="7"/>
      <c r="I845" s="7"/>
      <c r="J845" s="109"/>
      <c r="K845" s="109"/>
      <c r="L845" s="1"/>
      <c r="M845" s="1"/>
      <c r="N845" s="7"/>
      <c r="O845" s="7"/>
      <c r="P845" s="109"/>
      <c r="Q845" s="109"/>
      <c r="R845" s="1"/>
      <c r="S845" s="1"/>
      <c r="T845" s="7"/>
      <c r="U845" s="7"/>
      <c r="V845" s="109"/>
      <c r="W845" s="109"/>
      <c r="X845" s="1"/>
      <c r="Y845" s="1"/>
      <c r="Z845" s="7"/>
      <c r="AA845" s="7"/>
      <c r="AB845" s="109"/>
      <c r="AC845" s="109"/>
      <c r="AD845" s="1"/>
      <c r="AE845" s="1"/>
      <c r="AF845" s="7"/>
      <c r="AG845" s="7"/>
      <c r="AH845" s="109"/>
      <c r="AI845" s="109"/>
      <c r="AJ845" s="1"/>
      <c r="AK845" s="1"/>
      <c r="AL845" s="7"/>
      <c r="AM845" s="7"/>
      <c r="AN845" s="109"/>
      <c r="AO845" s="109"/>
      <c r="AP845" s="1"/>
      <c r="AQ845" s="1"/>
      <c r="AR845" s="7"/>
      <c r="AS845" s="7"/>
      <c r="AT845" s="109"/>
      <c r="AU845" s="109"/>
      <c r="AV845" s="1"/>
      <c r="AW845" s="1"/>
      <c r="AX845" s="7"/>
      <c r="AY845" s="7"/>
      <c r="AZ845" s="109"/>
      <c r="BA845" s="109"/>
      <c r="BB845" s="1"/>
      <c r="BC845" s="1"/>
      <c r="BD845" s="7"/>
      <c r="BE845" s="7"/>
      <c r="BF845" s="109"/>
      <c r="BG845" s="109"/>
    </row>
    <row r="846" spans="1:59" ht="14.25" customHeight="1">
      <c r="A846" s="1"/>
      <c r="B846" s="7"/>
      <c r="C846" s="7"/>
      <c r="D846" s="109"/>
      <c r="E846" s="109"/>
      <c r="F846" s="1"/>
      <c r="G846" s="1"/>
      <c r="H846" s="7"/>
      <c r="I846" s="7"/>
      <c r="J846" s="109"/>
      <c r="K846" s="109"/>
      <c r="L846" s="1"/>
      <c r="M846" s="1"/>
      <c r="N846" s="7"/>
      <c r="O846" s="7"/>
      <c r="P846" s="109"/>
      <c r="Q846" s="109"/>
      <c r="R846" s="1"/>
      <c r="S846" s="1"/>
      <c r="T846" s="7"/>
      <c r="U846" s="7"/>
      <c r="V846" s="109"/>
      <c r="W846" s="109"/>
      <c r="X846" s="1"/>
      <c r="Y846" s="1"/>
      <c r="Z846" s="7"/>
      <c r="AA846" s="7"/>
      <c r="AB846" s="109"/>
      <c r="AC846" s="109"/>
      <c r="AD846" s="1"/>
      <c r="AE846" s="1"/>
      <c r="AF846" s="7"/>
      <c r="AG846" s="7"/>
      <c r="AH846" s="109"/>
      <c r="AI846" s="109"/>
      <c r="AJ846" s="1"/>
      <c r="AK846" s="1"/>
      <c r="AL846" s="7"/>
      <c r="AM846" s="7"/>
      <c r="AN846" s="109"/>
      <c r="AO846" s="109"/>
      <c r="AP846" s="1"/>
      <c r="AQ846" s="1"/>
      <c r="AR846" s="7"/>
      <c r="AS846" s="7"/>
      <c r="AT846" s="109"/>
      <c r="AU846" s="109"/>
      <c r="AV846" s="1"/>
      <c r="AW846" s="1"/>
      <c r="AX846" s="7"/>
      <c r="AY846" s="7"/>
      <c r="AZ846" s="109"/>
      <c r="BA846" s="109"/>
      <c r="BB846" s="1"/>
      <c r="BC846" s="1"/>
      <c r="BD846" s="7"/>
      <c r="BE846" s="7"/>
      <c r="BF846" s="109"/>
      <c r="BG846" s="109"/>
    </row>
    <row r="847" spans="1:59" ht="14.25" customHeight="1">
      <c r="A847" s="1"/>
      <c r="B847" s="7"/>
      <c r="C847" s="7"/>
      <c r="D847" s="109"/>
      <c r="E847" s="109"/>
      <c r="F847" s="1"/>
      <c r="G847" s="1"/>
      <c r="H847" s="7"/>
      <c r="I847" s="7"/>
      <c r="J847" s="109"/>
      <c r="K847" s="109"/>
      <c r="L847" s="1"/>
      <c r="M847" s="1"/>
      <c r="N847" s="7"/>
      <c r="O847" s="7"/>
      <c r="P847" s="109"/>
      <c r="Q847" s="109"/>
      <c r="R847" s="1"/>
      <c r="S847" s="1"/>
      <c r="T847" s="7"/>
      <c r="U847" s="7"/>
      <c r="V847" s="109"/>
      <c r="W847" s="109"/>
      <c r="X847" s="1"/>
      <c r="Y847" s="1"/>
      <c r="Z847" s="7"/>
      <c r="AA847" s="7"/>
      <c r="AB847" s="109"/>
      <c r="AC847" s="109"/>
      <c r="AD847" s="1"/>
      <c r="AE847" s="1"/>
      <c r="AF847" s="7"/>
      <c r="AG847" s="7"/>
      <c r="AH847" s="109"/>
      <c r="AI847" s="109"/>
      <c r="AJ847" s="1"/>
      <c r="AK847" s="1"/>
      <c r="AL847" s="7"/>
      <c r="AM847" s="7"/>
      <c r="AN847" s="109"/>
      <c r="AO847" s="109"/>
      <c r="AP847" s="1"/>
      <c r="AQ847" s="1"/>
      <c r="AR847" s="7"/>
      <c r="AS847" s="7"/>
      <c r="AT847" s="109"/>
      <c r="AU847" s="109"/>
      <c r="AV847" s="1"/>
      <c r="AW847" s="1"/>
      <c r="AX847" s="7"/>
      <c r="AY847" s="7"/>
      <c r="AZ847" s="109"/>
      <c r="BA847" s="109"/>
      <c r="BB847" s="1"/>
      <c r="BC847" s="1"/>
      <c r="BD847" s="7"/>
      <c r="BE847" s="7"/>
      <c r="BF847" s="109"/>
      <c r="BG847" s="109"/>
    </row>
    <row r="848" spans="1:59" ht="14.25" customHeight="1">
      <c r="A848" s="1"/>
      <c r="B848" s="7"/>
      <c r="C848" s="7"/>
      <c r="D848" s="109"/>
      <c r="E848" s="109"/>
      <c r="F848" s="1"/>
      <c r="G848" s="1"/>
      <c r="H848" s="7"/>
      <c r="I848" s="7"/>
      <c r="J848" s="109"/>
      <c r="K848" s="109"/>
      <c r="L848" s="1"/>
      <c r="M848" s="1"/>
      <c r="N848" s="7"/>
      <c r="O848" s="7"/>
      <c r="P848" s="109"/>
      <c r="Q848" s="109"/>
      <c r="R848" s="1"/>
      <c r="S848" s="1"/>
      <c r="T848" s="7"/>
      <c r="U848" s="7"/>
      <c r="V848" s="109"/>
      <c r="W848" s="109"/>
      <c r="X848" s="1"/>
      <c r="Y848" s="1"/>
      <c r="Z848" s="7"/>
      <c r="AA848" s="7"/>
      <c r="AB848" s="109"/>
      <c r="AC848" s="109"/>
      <c r="AD848" s="1"/>
      <c r="AE848" s="1"/>
      <c r="AF848" s="7"/>
      <c r="AG848" s="7"/>
      <c r="AH848" s="109"/>
      <c r="AI848" s="109"/>
      <c r="AJ848" s="1"/>
      <c r="AK848" s="1"/>
      <c r="AL848" s="7"/>
      <c r="AM848" s="7"/>
      <c r="AN848" s="109"/>
      <c r="AO848" s="109"/>
      <c r="AP848" s="1"/>
      <c r="AQ848" s="1"/>
      <c r="AR848" s="7"/>
      <c r="AS848" s="7"/>
      <c r="AT848" s="109"/>
      <c r="AU848" s="109"/>
      <c r="AV848" s="1"/>
      <c r="AW848" s="1"/>
      <c r="AX848" s="7"/>
      <c r="AY848" s="7"/>
      <c r="AZ848" s="109"/>
      <c r="BA848" s="109"/>
      <c r="BB848" s="1"/>
      <c r="BC848" s="1"/>
      <c r="BD848" s="7"/>
      <c r="BE848" s="7"/>
      <c r="BF848" s="109"/>
      <c r="BG848" s="109"/>
    </row>
    <row r="849" spans="1:59" ht="14.25" customHeight="1">
      <c r="A849" s="1"/>
      <c r="B849" s="7"/>
      <c r="C849" s="7"/>
      <c r="D849" s="109"/>
      <c r="E849" s="109"/>
      <c r="F849" s="1"/>
      <c r="G849" s="1"/>
      <c r="H849" s="7"/>
      <c r="I849" s="7"/>
      <c r="J849" s="109"/>
      <c r="K849" s="109"/>
      <c r="L849" s="1"/>
      <c r="M849" s="1"/>
      <c r="N849" s="7"/>
      <c r="O849" s="7"/>
      <c r="P849" s="109"/>
      <c r="Q849" s="109"/>
      <c r="R849" s="1"/>
      <c r="S849" s="1"/>
      <c r="T849" s="7"/>
      <c r="U849" s="7"/>
      <c r="V849" s="109"/>
      <c r="W849" s="109"/>
      <c r="X849" s="1"/>
      <c r="Y849" s="1"/>
      <c r="Z849" s="7"/>
      <c r="AA849" s="7"/>
      <c r="AB849" s="109"/>
      <c r="AC849" s="109"/>
      <c r="AD849" s="1"/>
      <c r="AE849" s="1"/>
      <c r="AF849" s="7"/>
      <c r="AG849" s="7"/>
      <c r="AH849" s="109"/>
      <c r="AI849" s="109"/>
      <c r="AJ849" s="1"/>
      <c r="AK849" s="1"/>
      <c r="AL849" s="7"/>
      <c r="AM849" s="7"/>
      <c r="AN849" s="109"/>
      <c r="AO849" s="109"/>
      <c r="AP849" s="1"/>
      <c r="AQ849" s="1"/>
      <c r="AR849" s="7"/>
      <c r="AS849" s="7"/>
      <c r="AT849" s="109"/>
      <c r="AU849" s="109"/>
      <c r="AV849" s="1"/>
      <c r="AW849" s="1"/>
      <c r="AX849" s="7"/>
      <c r="AY849" s="7"/>
      <c r="AZ849" s="109"/>
      <c r="BA849" s="109"/>
      <c r="BB849" s="1"/>
      <c r="BC849" s="1"/>
      <c r="BD849" s="7"/>
      <c r="BE849" s="7"/>
      <c r="BF849" s="109"/>
      <c r="BG849" s="109"/>
    </row>
    <row r="850" spans="1:59" ht="14.25" customHeight="1">
      <c r="A850" s="1"/>
      <c r="B850" s="7"/>
      <c r="C850" s="7"/>
      <c r="D850" s="109"/>
      <c r="E850" s="109"/>
      <c r="F850" s="1"/>
      <c r="G850" s="1"/>
      <c r="H850" s="7"/>
      <c r="I850" s="7"/>
      <c r="J850" s="109"/>
      <c r="K850" s="109"/>
      <c r="L850" s="1"/>
      <c r="M850" s="1"/>
      <c r="N850" s="7"/>
      <c r="O850" s="7"/>
      <c r="P850" s="109"/>
      <c r="Q850" s="109"/>
      <c r="R850" s="1"/>
      <c r="S850" s="1"/>
      <c r="T850" s="7"/>
      <c r="U850" s="7"/>
      <c r="V850" s="109"/>
      <c r="W850" s="109"/>
      <c r="X850" s="1"/>
      <c r="Y850" s="1"/>
      <c r="Z850" s="7"/>
      <c r="AA850" s="7"/>
      <c r="AB850" s="109"/>
      <c r="AC850" s="109"/>
      <c r="AD850" s="1"/>
      <c r="AE850" s="1"/>
      <c r="AF850" s="7"/>
      <c r="AG850" s="7"/>
      <c r="AH850" s="109"/>
      <c r="AI850" s="109"/>
      <c r="AJ850" s="1"/>
      <c r="AK850" s="1"/>
      <c r="AL850" s="7"/>
      <c r="AM850" s="7"/>
      <c r="AN850" s="109"/>
      <c r="AO850" s="109"/>
      <c r="AP850" s="1"/>
      <c r="AQ850" s="1"/>
      <c r="AR850" s="7"/>
      <c r="AS850" s="7"/>
      <c r="AT850" s="109"/>
      <c r="AU850" s="109"/>
      <c r="AV850" s="1"/>
      <c r="AW850" s="1"/>
      <c r="AX850" s="7"/>
      <c r="AY850" s="7"/>
      <c r="AZ850" s="109"/>
      <c r="BA850" s="109"/>
      <c r="BB850" s="1"/>
      <c r="BC850" s="1"/>
      <c r="BD850" s="7"/>
      <c r="BE850" s="7"/>
      <c r="BF850" s="109"/>
      <c r="BG850" s="109"/>
    </row>
    <row r="851" spans="1:59" ht="14.25" customHeight="1">
      <c r="A851" s="1"/>
      <c r="B851" s="7"/>
      <c r="C851" s="7"/>
      <c r="D851" s="109"/>
      <c r="E851" s="109"/>
      <c r="F851" s="1"/>
      <c r="G851" s="1"/>
      <c r="H851" s="7"/>
      <c r="I851" s="7"/>
      <c r="J851" s="109"/>
      <c r="K851" s="109"/>
      <c r="L851" s="1"/>
      <c r="M851" s="1"/>
      <c r="N851" s="7"/>
      <c r="O851" s="7"/>
      <c r="P851" s="109"/>
      <c r="Q851" s="109"/>
      <c r="R851" s="1"/>
      <c r="S851" s="1"/>
      <c r="T851" s="7"/>
      <c r="U851" s="7"/>
      <c r="V851" s="109"/>
      <c r="W851" s="109"/>
      <c r="X851" s="1"/>
      <c r="Y851" s="1"/>
      <c r="Z851" s="7"/>
      <c r="AA851" s="7"/>
      <c r="AB851" s="109"/>
      <c r="AC851" s="109"/>
      <c r="AD851" s="1"/>
      <c r="AE851" s="1"/>
      <c r="AF851" s="7"/>
      <c r="AG851" s="7"/>
      <c r="AH851" s="109"/>
      <c r="AI851" s="109"/>
      <c r="AJ851" s="1"/>
      <c r="AK851" s="1"/>
      <c r="AL851" s="7"/>
      <c r="AM851" s="7"/>
      <c r="AN851" s="109"/>
      <c r="AO851" s="109"/>
      <c r="AP851" s="1"/>
      <c r="AQ851" s="1"/>
      <c r="AR851" s="7"/>
      <c r="AS851" s="7"/>
      <c r="AT851" s="109"/>
      <c r="AU851" s="109"/>
      <c r="AV851" s="1"/>
      <c r="AW851" s="1"/>
      <c r="AX851" s="7"/>
      <c r="AY851" s="7"/>
      <c r="AZ851" s="109"/>
      <c r="BA851" s="109"/>
      <c r="BB851" s="1"/>
      <c r="BC851" s="1"/>
      <c r="BD851" s="7"/>
      <c r="BE851" s="7"/>
      <c r="BF851" s="109"/>
      <c r="BG851" s="109"/>
    </row>
    <row r="852" spans="1:59" ht="14.25" customHeight="1">
      <c r="A852" s="1"/>
      <c r="B852" s="7"/>
      <c r="C852" s="7"/>
      <c r="D852" s="109"/>
      <c r="E852" s="109"/>
      <c r="F852" s="1"/>
      <c r="G852" s="1"/>
      <c r="H852" s="7"/>
      <c r="I852" s="7"/>
      <c r="J852" s="109"/>
      <c r="K852" s="109"/>
      <c r="L852" s="1"/>
      <c r="M852" s="1"/>
      <c r="N852" s="7"/>
      <c r="O852" s="7"/>
      <c r="P852" s="109"/>
      <c r="Q852" s="109"/>
      <c r="R852" s="1"/>
      <c r="S852" s="1"/>
      <c r="T852" s="7"/>
      <c r="U852" s="7"/>
      <c r="V852" s="109"/>
      <c r="W852" s="109"/>
      <c r="X852" s="1"/>
      <c r="Y852" s="1"/>
      <c r="Z852" s="7"/>
      <c r="AA852" s="7"/>
      <c r="AB852" s="109"/>
      <c r="AC852" s="109"/>
      <c r="AD852" s="1"/>
      <c r="AE852" s="1"/>
      <c r="AF852" s="7"/>
      <c r="AG852" s="7"/>
      <c r="AH852" s="109"/>
      <c r="AI852" s="109"/>
      <c r="AJ852" s="1"/>
      <c r="AK852" s="1"/>
      <c r="AL852" s="7"/>
      <c r="AM852" s="7"/>
      <c r="AN852" s="109"/>
      <c r="AO852" s="109"/>
      <c r="AP852" s="1"/>
      <c r="AQ852" s="1"/>
      <c r="AR852" s="7"/>
      <c r="AS852" s="7"/>
      <c r="AT852" s="109"/>
      <c r="AU852" s="109"/>
      <c r="AV852" s="1"/>
      <c r="AW852" s="1"/>
      <c r="AX852" s="7"/>
      <c r="AY852" s="7"/>
      <c r="AZ852" s="109"/>
      <c r="BA852" s="109"/>
      <c r="BB852" s="1"/>
      <c r="BC852" s="1"/>
      <c r="BD852" s="7"/>
      <c r="BE852" s="7"/>
      <c r="BF852" s="109"/>
      <c r="BG852" s="109"/>
    </row>
    <row r="853" spans="1:59" ht="14.25" customHeight="1">
      <c r="A853" s="1"/>
      <c r="B853" s="7"/>
      <c r="C853" s="7"/>
      <c r="D853" s="109"/>
      <c r="E853" s="109"/>
      <c r="F853" s="1"/>
      <c r="G853" s="1"/>
      <c r="H853" s="7"/>
      <c r="I853" s="7"/>
      <c r="J853" s="109"/>
      <c r="K853" s="109"/>
      <c r="L853" s="1"/>
      <c r="M853" s="1"/>
      <c r="N853" s="7"/>
      <c r="O853" s="7"/>
      <c r="P853" s="109"/>
      <c r="Q853" s="109"/>
      <c r="R853" s="1"/>
      <c r="S853" s="1"/>
      <c r="T853" s="7"/>
      <c r="U853" s="7"/>
      <c r="V853" s="109"/>
      <c r="W853" s="109"/>
      <c r="X853" s="1"/>
      <c r="Y853" s="1"/>
      <c r="Z853" s="7"/>
      <c r="AA853" s="7"/>
      <c r="AB853" s="109"/>
      <c r="AC853" s="109"/>
      <c r="AD853" s="1"/>
      <c r="AE853" s="1"/>
      <c r="AF853" s="7"/>
      <c r="AG853" s="7"/>
      <c r="AH853" s="109"/>
      <c r="AI853" s="109"/>
      <c r="AJ853" s="1"/>
      <c r="AK853" s="1"/>
      <c r="AL853" s="7"/>
      <c r="AM853" s="7"/>
      <c r="AN853" s="109"/>
      <c r="AO853" s="109"/>
      <c r="AP853" s="1"/>
      <c r="AQ853" s="1"/>
      <c r="AR853" s="7"/>
      <c r="AS853" s="7"/>
      <c r="AT853" s="109"/>
      <c r="AU853" s="109"/>
      <c r="AV853" s="1"/>
      <c r="AW853" s="1"/>
      <c r="AX853" s="7"/>
      <c r="AY853" s="7"/>
      <c r="AZ853" s="109"/>
      <c r="BA853" s="109"/>
      <c r="BB853" s="1"/>
      <c r="BC853" s="1"/>
      <c r="BD853" s="7"/>
      <c r="BE853" s="7"/>
      <c r="BF853" s="109"/>
      <c r="BG853" s="109"/>
    </row>
    <row r="854" spans="1:59" ht="14.25" customHeight="1">
      <c r="A854" s="1"/>
      <c r="B854" s="7"/>
      <c r="C854" s="7"/>
      <c r="D854" s="109"/>
      <c r="E854" s="109"/>
      <c r="F854" s="1"/>
      <c r="G854" s="1"/>
      <c r="H854" s="7"/>
      <c r="I854" s="7"/>
      <c r="J854" s="109"/>
      <c r="K854" s="109"/>
      <c r="L854" s="1"/>
      <c r="M854" s="1"/>
      <c r="N854" s="7"/>
      <c r="O854" s="7"/>
      <c r="P854" s="109"/>
      <c r="Q854" s="109"/>
      <c r="R854" s="1"/>
      <c r="S854" s="1"/>
      <c r="T854" s="7"/>
      <c r="U854" s="7"/>
      <c r="V854" s="109"/>
      <c r="W854" s="109"/>
      <c r="X854" s="1"/>
      <c r="Y854" s="1"/>
      <c r="Z854" s="7"/>
      <c r="AA854" s="7"/>
      <c r="AB854" s="109"/>
      <c r="AC854" s="109"/>
      <c r="AD854" s="1"/>
      <c r="AE854" s="1"/>
      <c r="AF854" s="7"/>
      <c r="AG854" s="7"/>
      <c r="AH854" s="109"/>
      <c r="AI854" s="109"/>
      <c r="AJ854" s="1"/>
      <c r="AK854" s="1"/>
      <c r="AL854" s="7"/>
      <c r="AM854" s="7"/>
      <c r="AN854" s="109"/>
      <c r="AO854" s="109"/>
      <c r="AP854" s="1"/>
      <c r="AQ854" s="1"/>
      <c r="AR854" s="7"/>
      <c r="AS854" s="7"/>
      <c r="AT854" s="109"/>
      <c r="AU854" s="109"/>
      <c r="AV854" s="1"/>
      <c r="AW854" s="1"/>
      <c r="AX854" s="7"/>
      <c r="AY854" s="7"/>
      <c r="AZ854" s="109"/>
      <c r="BA854" s="109"/>
      <c r="BB854" s="1"/>
      <c r="BC854" s="1"/>
      <c r="BD854" s="7"/>
      <c r="BE854" s="7"/>
      <c r="BF854" s="109"/>
      <c r="BG854" s="109"/>
    </row>
    <row r="855" spans="1:59" ht="14.25" customHeight="1">
      <c r="A855" s="1"/>
      <c r="B855" s="7"/>
      <c r="C855" s="7"/>
      <c r="D855" s="109"/>
      <c r="E855" s="109"/>
      <c r="F855" s="1"/>
      <c r="G855" s="1"/>
      <c r="H855" s="7"/>
      <c r="I855" s="7"/>
      <c r="J855" s="109"/>
      <c r="K855" s="109"/>
      <c r="L855" s="1"/>
      <c r="M855" s="1"/>
      <c r="N855" s="7"/>
      <c r="O855" s="7"/>
      <c r="P855" s="109"/>
      <c r="Q855" s="109"/>
      <c r="R855" s="1"/>
      <c r="S855" s="1"/>
      <c r="T855" s="7"/>
      <c r="U855" s="7"/>
      <c r="V855" s="109"/>
      <c r="W855" s="109"/>
      <c r="X855" s="1"/>
      <c r="Y855" s="1"/>
      <c r="Z855" s="7"/>
      <c r="AA855" s="7"/>
      <c r="AB855" s="109"/>
      <c r="AC855" s="109"/>
      <c r="AD855" s="1"/>
      <c r="AE855" s="1"/>
      <c r="AF855" s="7"/>
      <c r="AG855" s="7"/>
      <c r="AH855" s="109"/>
      <c r="AI855" s="109"/>
      <c r="AJ855" s="1"/>
      <c r="AK855" s="1"/>
      <c r="AL855" s="7"/>
      <c r="AM855" s="7"/>
      <c r="AN855" s="109"/>
      <c r="AO855" s="109"/>
      <c r="AP855" s="1"/>
      <c r="AQ855" s="1"/>
      <c r="AR855" s="7"/>
      <c r="AS855" s="7"/>
      <c r="AT855" s="109"/>
      <c r="AU855" s="109"/>
      <c r="AV855" s="1"/>
      <c r="AW855" s="1"/>
      <c r="AX855" s="7"/>
      <c r="AY855" s="7"/>
      <c r="AZ855" s="109"/>
      <c r="BA855" s="109"/>
      <c r="BB855" s="1"/>
      <c r="BC855" s="1"/>
      <c r="BD855" s="7"/>
      <c r="BE855" s="7"/>
      <c r="BF855" s="109"/>
      <c r="BG855" s="109"/>
    </row>
    <row r="856" spans="1:59" ht="14.25" customHeight="1">
      <c r="A856" s="1"/>
      <c r="B856" s="7"/>
      <c r="C856" s="7"/>
      <c r="D856" s="109"/>
      <c r="E856" s="109"/>
      <c r="F856" s="1"/>
      <c r="G856" s="1"/>
      <c r="H856" s="7"/>
      <c r="I856" s="7"/>
      <c r="J856" s="109"/>
      <c r="K856" s="109"/>
      <c r="L856" s="1"/>
      <c r="M856" s="1"/>
      <c r="N856" s="7"/>
      <c r="O856" s="7"/>
      <c r="P856" s="109"/>
      <c r="Q856" s="109"/>
      <c r="R856" s="1"/>
      <c r="S856" s="1"/>
      <c r="T856" s="7"/>
      <c r="U856" s="7"/>
      <c r="V856" s="109"/>
      <c r="W856" s="109"/>
      <c r="X856" s="1"/>
      <c r="Y856" s="1"/>
      <c r="Z856" s="7"/>
      <c r="AA856" s="7"/>
      <c r="AB856" s="109"/>
      <c r="AC856" s="109"/>
      <c r="AD856" s="1"/>
      <c r="AE856" s="1"/>
      <c r="AF856" s="7"/>
      <c r="AG856" s="7"/>
      <c r="AH856" s="109"/>
      <c r="AI856" s="109"/>
      <c r="AJ856" s="1"/>
      <c r="AK856" s="1"/>
      <c r="AL856" s="7"/>
      <c r="AM856" s="7"/>
      <c r="AN856" s="109"/>
      <c r="AO856" s="109"/>
      <c r="AP856" s="1"/>
      <c r="AQ856" s="1"/>
      <c r="AR856" s="7"/>
      <c r="AS856" s="7"/>
      <c r="AT856" s="109"/>
      <c r="AU856" s="109"/>
      <c r="AV856" s="1"/>
      <c r="AW856" s="1"/>
      <c r="AX856" s="7"/>
      <c r="AY856" s="7"/>
      <c r="AZ856" s="109"/>
      <c r="BA856" s="109"/>
      <c r="BB856" s="1"/>
      <c r="BC856" s="1"/>
      <c r="BD856" s="7"/>
      <c r="BE856" s="7"/>
      <c r="BF856" s="109"/>
      <c r="BG856" s="109"/>
    </row>
    <row r="857" spans="1:59" ht="14.25" customHeight="1">
      <c r="A857" s="1"/>
      <c r="B857" s="7"/>
      <c r="C857" s="7"/>
      <c r="D857" s="109"/>
      <c r="E857" s="109"/>
      <c r="F857" s="1"/>
      <c r="G857" s="1"/>
      <c r="H857" s="7"/>
      <c r="I857" s="7"/>
      <c r="J857" s="109"/>
      <c r="K857" s="109"/>
      <c r="L857" s="1"/>
      <c r="M857" s="1"/>
      <c r="N857" s="7"/>
      <c r="O857" s="7"/>
      <c r="P857" s="109"/>
      <c r="Q857" s="109"/>
      <c r="R857" s="1"/>
      <c r="S857" s="1"/>
      <c r="T857" s="7"/>
      <c r="U857" s="7"/>
      <c r="V857" s="109"/>
      <c r="W857" s="109"/>
      <c r="X857" s="1"/>
      <c r="Y857" s="1"/>
      <c r="Z857" s="7"/>
      <c r="AA857" s="7"/>
      <c r="AB857" s="109"/>
      <c r="AC857" s="109"/>
      <c r="AD857" s="1"/>
      <c r="AE857" s="1"/>
      <c r="AF857" s="7"/>
      <c r="AG857" s="7"/>
      <c r="AH857" s="109"/>
      <c r="AI857" s="109"/>
      <c r="AJ857" s="1"/>
      <c r="AK857" s="1"/>
      <c r="AL857" s="7"/>
      <c r="AM857" s="7"/>
      <c r="AN857" s="109"/>
      <c r="AO857" s="109"/>
      <c r="AP857" s="1"/>
      <c r="AQ857" s="1"/>
      <c r="AR857" s="7"/>
      <c r="AS857" s="7"/>
      <c r="AT857" s="109"/>
      <c r="AU857" s="109"/>
      <c r="AV857" s="1"/>
      <c r="AW857" s="1"/>
      <c r="AX857" s="7"/>
      <c r="AY857" s="7"/>
      <c r="AZ857" s="109"/>
      <c r="BA857" s="109"/>
      <c r="BB857" s="1"/>
      <c r="BC857" s="1"/>
      <c r="BD857" s="7"/>
      <c r="BE857" s="7"/>
      <c r="BF857" s="109"/>
      <c r="BG857" s="109"/>
    </row>
    <row r="858" spans="1:59" ht="14.25" customHeight="1">
      <c r="A858" s="1"/>
      <c r="B858" s="7"/>
      <c r="C858" s="7"/>
      <c r="D858" s="109"/>
      <c r="E858" s="109"/>
      <c r="F858" s="1"/>
      <c r="G858" s="1"/>
      <c r="H858" s="7"/>
      <c r="I858" s="7"/>
      <c r="J858" s="109"/>
      <c r="K858" s="109"/>
      <c r="L858" s="1"/>
      <c r="M858" s="1"/>
      <c r="N858" s="7"/>
      <c r="O858" s="7"/>
      <c r="P858" s="109"/>
      <c r="Q858" s="109"/>
      <c r="R858" s="1"/>
      <c r="S858" s="1"/>
      <c r="T858" s="7"/>
      <c r="U858" s="7"/>
      <c r="V858" s="109"/>
      <c r="W858" s="109"/>
      <c r="X858" s="1"/>
      <c r="Y858" s="1"/>
      <c r="Z858" s="7"/>
      <c r="AA858" s="7"/>
      <c r="AB858" s="109"/>
      <c r="AC858" s="109"/>
      <c r="AD858" s="1"/>
      <c r="AE858" s="1"/>
      <c r="AF858" s="7"/>
      <c r="AG858" s="7"/>
      <c r="AH858" s="109"/>
      <c r="AI858" s="109"/>
      <c r="AJ858" s="1"/>
      <c r="AK858" s="1"/>
      <c r="AL858" s="7"/>
      <c r="AM858" s="7"/>
      <c r="AN858" s="109"/>
      <c r="AO858" s="109"/>
      <c r="AP858" s="1"/>
      <c r="AQ858" s="1"/>
      <c r="AR858" s="7"/>
      <c r="AS858" s="7"/>
      <c r="AT858" s="109"/>
      <c r="AU858" s="109"/>
      <c r="AV858" s="1"/>
      <c r="AW858" s="1"/>
      <c r="AX858" s="7"/>
      <c r="AY858" s="7"/>
      <c r="AZ858" s="109"/>
      <c r="BA858" s="109"/>
      <c r="BB858" s="1"/>
      <c r="BC858" s="1"/>
      <c r="BD858" s="7"/>
      <c r="BE858" s="7"/>
      <c r="BF858" s="109"/>
      <c r="BG858" s="109"/>
    </row>
    <row r="859" spans="1:59" ht="14.25" customHeight="1">
      <c r="A859" s="1"/>
      <c r="B859" s="7"/>
      <c r="C859" s="7"/>
      <c r="D859" s="109"/>
      <c r="E859" s="109"/>
      <c r="F859" s="1"/>
      <c r="G859" s="1"/>
      <c r="H859" s="7"/>
      <c r="I859" s="7"/>
      <c r="J859" s="109"/>
      <c r="K859" s="109"/>
      <c r="L859" s="1"/>
      <c r="M859" s="1"/>
      <c r="N859" s="7"/>
      <c r="O859" s="7"/>
      <c r="P859" s="109"/>
      <c r="Q859" s="109"/>
      <c r="R859" s="1"/>
      <c r="S859" s="1"/>
      <c r="T859" s="7"/>
      <c r="U859" s="7"/>
      <c r="V859" s="109"/>
      <c r="W859" s="109"/>
      <c r="X859" s="1"/>
      <c r="Y859" s="1"/>
      <c r="Z859" s="7"/>
      <c r="AA859" s="7"/>
      <c r="AB859" s="109"/>
      <c r="AC859" s="109"/>
      <c r="AD859" s="1"/>
      <c r="AE859" s="1"/>
      <c r="AF859" s="7"/>
      <c r="AG859" s="7"/>
      <c r="AH859" s="109"/>
      <c r="AI859" s="109"/>
      <c r="AJ859" s="1"/>
      <c r="AK859" s="1"/>
      <c r="AL859" s="7"/>
      <c r="AM859" s="7"/>
      <c r="AN859" s="109"/>
      <c r="AO859" s="109"/>
      <c r="AP859" s="1"/>
      <c r="AQ859" s="1"/>
      <c r="AR859" s="7"/>
      <c r="AS859" s="7"/>
      <c r="AT859" s="109"/>
      <c r="AU859" s="109"/>
      <c r="AV859" s="1"/>
      <c r="AW859" s="1"/>
      <c r="AX859" s="7"/>
      <c r="AY859" s="7"/>
      <c r="AZ859" s="109"/>
      <c r="BA859" s="109"/>
      <c r="BB859" s="1"/>
      <c r="BC859" s="1"/>
      <c r="BD859" s="7"/>
      <c r="BE859" s="7"/>
      <c r="BF859" s="109"/>
      <c r="BG859" s="109"/>
    </row>
    <row r="860" spans="1:59" ht="14.25" customHeight="1">
      <c r="A860" s="1"/>
      <c r="B860" s="7"/>
      <c r="C860" s="7"/>
      <c r="D860" s="109"/>
      <c r="E860" s="109"/>
      <c r="F860" s="1"/>
      <c r="G860" s="1"/>
      <c r="H860" s="7"/>
      <c r="I860" s="7"/>
      <c r="J860" s="109"/>
      <c r="K860" s="109"/>
      <c r="L860" s="1"/>
      <c r="M860" s="1"/>
      <c r="N860" s="7"/>
      <c r="O860" s="7"/>
      <c r="P860" s="109"/>
      <c r="Q860" s="109"/>
      <c r="R860" s="1"/>
      <c r="S860" s="1"/>
      <c r="T860" s="7"/>
      <c r="U860" s="7"/>
      <c r="V860" s="109"/>
      <c r="W860" s="109"/>
      <c r="X860" s="1"/>
      <c r="Y860" s="1"/>
      <c r="Z860" s="7"/>
      <c r="AA860" s="7"/>
      <c r="AB860" s="109"/>
      <c r="AC860" s="109"/>
      <c r="AD860" s="1"/>
      <c r="AE860" s="1"/>
      <c r="AF860" s="7"/>
      <c r="AG860" s="7"/>
      <c r="AH860" s="109"/>
      <c r="AI860" s="109"/>
      <c r="AJ860" s="1"/>
      <c r="AK860" s="1"/>
      <c r="AL860" s="7"/>
      <c r="AM860" s="7"/>
      <c r="AN860" s="109"/>
      <c r="AO860" s="109"/>
      <c r="AP860" s="1"/>
      <c r="AQ860" s="1"/>
      <c r="AR860" s="7"/>
      <c r="AS860" s="7"/>
      <c r="AT860" s="109"/>
      <c r="AU860" s="109"/>
      <c r="AV860" s="1"/>
      <c r="AW860" s="1"/>
      <c r="AX860" s="7"/>
      <c r="AY860" s="7"/>
      <c r="AZ860" s="109"/>
      <c r="BA860" s="109"/>
      <c r="BB860" s="1"/>
      <c r="BC860" s="1"/>
      <c r="BD860" s="7"/>
      <c r="BE860" s="7"/>
      <c r="BF860" s="109"/>
      <c r="BG860" s="109"/>
    </row>
    <row r="861" spans="1:59" ht="14.25" customHeight="1">
      <c r="A861" s="1"/>
      <c r="B861" s="7"/>
      <c r="C861" s="7"/>
      <c r="D861" s="109"/>
      <c r="E861" s="109"/>
      <c r="F861" s="1"/>
      <c r="G861" s="1"/>
      <c r="H861" s="7"/>
      <c r="I861" s="7"/>
      <c r="J861" s="109"/>
      <c r="K861" s="109"/>
      <c r="L861" s="1"/>
      <c r="M861" s="1"/>
      <c r="N861" s="7"/>
      <c r="O861" s="7"/>
      <c r="P861" s="109"/>
      <c r="Q861" s="109"/>
      <c r="R861" s="1"/>
      <c r="S861" s="1"/>
      <c r="T861" s="7"/>
      <c r="U861" s="7"/>
      <c r="V861" s="109"/>
      <c r="W861" s="109"/>
      <c r="X861" s="1"/>
      <c r="Y861" s="1"/>
      <c r="Z861" s="7"/>
      <c r="AA861" s="7"/>
      <c r="AB861" s="109"/>
      <c r="AC861" s="109"/>
      <c r="AD861" s="1"/>
      <c r="AE861" s="1"/>
      <c r="AF861" s="7"/>
      <c r="AG861" s="7"/>
      <c r="AH861" s="109"/>
      <c r="AI861" s="109"/>
      <c r="AJ861" s="1"/>
      <c r="AK861" s="1"/>
      <c r="AL861" s="7"/>
      <c r="AM861" s="7"/>
      <c r="AN861" s="109"/>
      <c r="AO861" s="109"/>
      <c r="AP861" s="1"/>
      <c r="AQ861" s="1"/>
      <c r="AR861" s="7"/>
      <c r="AS861" s="7"/>
      <c r="AT861" s="109"/>
      <c r="AU861" s="109"/>
      <c r="AV861" s="1"/>
      <c r="AW861" s="1"/>
      <c r="AX861" s="7"/>
      <c r="AY861" s="7"/>
      <c r="AZ861" s="109"/>
      <c r="BA861" s="109"/>
      <c r="BB861" s="1"/>
      <c r="BC861" s="1"/>
      <c r="BD861" s="7"/>
      <c r="BE861" s="7"/>
      <c r="BF861" s="109"/>
      <c r="BG861" s="109"/>
    </row>
    <row r="862" spans="1:59" ht="14.25" customHeight="1">
      <c r="A862" s="1"/>
      <c r="B862" s="7"/>
      <c r="C862" s="7"/>
      <c r="D862" s="109"/>
      <c r="E862" s="109"/>
      <c r="F862" s="1"/>
      <c r="G862" s="1"/>
      <c r="H862" s="7"/>
      <c r="I862" s="7"/>
      <c r="J862" s="109"/>
      <c r="K862" s="109"/>
      <c r="L862" s="1"/>
      <c r="M862" s="1"/>
      <c r="N862" s="7"/>
      <c r="O862" s="7"/>
      <c r="P862" s="109"/>
      <c r="Q862" s="109"/>
      <c r="R862" s="1"/>
      <c r="S862" s="1"/>
      <c r="T862" s="7"/>
      <c r="U862" s="7"/>
      <c r="V862" s="109"/>
      <c r="W862" s="109"/>
      <c r="X862" s="1"/>
      <c r="Y862" s="1"/>
      <c r="Z862" s="7"/>
      <c r="AA862" s="7"/>
      <c r="AB862" s="109"/>
      <c r="AC862" s="109"/>
      <c r="AD862" s="1"/>
      <c r="AE862" s="1"/>
      <c r="AF862" s="7"/>
      <c r="AG862" s="7"/>
      <c r="AH862" s="109"/>
      <c r="AI862" s="109"/>
      <c r="AJ862" s="1"/>
      <c r="AK862" s="1"/>
      <c r="AL862" s="7"/>
      <c r="AM862" s="7"/>
      <c r="AN862" s="109"/>
      <c r="AO862" s="109"/>
      <c r="AP862" s="1"/>
      <c r="AQ862" s="1"/>
      <c r="AR862" s="7"/>
      <c r="AS862" s="7"/>
      <c r="AT862" s="109"/>
      <c r="AU862" s="109"/>
      <c r="AV862" s="1"/>
      <c r="AW862" s="1"/>
      <c r="AX862" s="7"/>
      <c r="AY862" s="7"/>
      <c r="AZ862" s="109"/>
      <c r="BA862" s="109"/>
      <c r="BB862" s="1"/>
      <c r="BC862" s="1"/>
      <c r="BD862" s="7"/>
      <c r="BE862" s="7"/>
      <c r="BF862" s="109"/>
      <c r="BG862" s="109"/>
    </row>
    <row r="863" spans="1:59" ht="14.25" customHeight="1">
      <c r="A863" s="1"/>
      <c r="B863" s="7"/>
      <c r="C863" s="7"/>
      <c r="D863" s="109"/>
      <c r="E863" s="109"/>
      <c r="F863" s="1"/>
      <c r="G863" s="1"/>
      <c r="H863" s="7"/>
      <c r="I863" s="7"/>
      <c r="J863" s="109"/>
      <c r="K863" s="109"/>
      <c r="L863" s="1"/>
      <c r="M863" s="1"/>
      <c r="N863" s="7"/>
      <c r="O863" s="7"/>
      <c r="P863" s="109"/>
      <c r="Q863" s="109"/>
      <c r="R863" s="1"/>
      <c r="S863" s="1"/>
      <c r="T863" s="7"/>
      <c r="U863" s="7"/>
      <c r="V863" s="109"/>
      <c r="W863" s="109"/>
      <c r="X863" s="1"/>
      <c r="Y863" s="1"/>
      <c r="Z863" s="7"/>
      <c r="AA863" s="7"/>
      <c r="AB863" s="109"/>
      <c r="AC863" s="109"/>
      <c r="AD863" s="1"/>
      <c r="AE863" s="1"/>
      <c r="AF863" s="7"/>
      <c r="AG863" s="7"/>
      <c r="AH863" s="109"/>
      <c r="AI863" s="109"/>
      <c r="AJ863" s="1"/>
      <c r="AK863" s="1"/>
      <c r="AL863" s="7"/>
      <c r="AM863" s="7"/>
      <c r="AN863" s="109"/>
      <c r="AO863" s="109"/>
      <c r="AP863" s="1"/>
      <c r="AQ863" s="1"/>
      <c r="AR863" s="7"/>
      <c r="AS863" s="7"/>
      <c r="AT863" s="109"/>
      <c r="AU863" s="109"/>
      <c r="AV863" s="1"/>
      <c r="AW863" s="1"/>
      <c r="AX863" s="7"/>
      <c r="AY863" s="7"/>
      <c r="AZ863" s="109"/>
      <c r="BA863" s="109"/>
      <c r="BB863" s="1"/>
      <c r="BC863" s="1"/>
      <c r="BD863" s="7"/>
      <c r="BE863" s="7"/>
      <c r="BF863" s="109"/>
      <c r="BG863" s="109"/>
    </row>
    <row r="864" spans="1:59" ht="14.25" customHeight="1">
      <c r="A864" s="1"/>
      <c r="B864" s="7"/>
      <c r="C864" s="7"/>
      <c r="D864" s="109"/>
      <c r="E864" s="109"/>
      <c r="F864" s="1"/>
      <c r="G864" s="1"/>
      <c r="H864" s="7"/>
      <c r="I864" s="7"/>
      <c r="J864" s="109"/>
      <c r="K864" s="109"/>
      <c r="L864" s="1"/>
      <c r="M864" s="1"/>
      <c r="N864" s="7"/>
      <c r="O864" s="7"/>
      <c r="P864" s="109"/>
      <c r="Q864" s="109"/>
      <c r="R864" s="1"/>
      <c r="S864" s="1"/>
      <c r="T864" s="7"/>
      <c r="U864" s="7"/>
      <c r="V864" s="109"/>
      <c r="W864" s="109"/>
      <c r="X864" s="1"/>
      <c r="Y864" s="1"/>
      <c r="Z864" s="7"/>
      <c r="AA864" s="7"/>
      <c r="AB864" s="109"/>
      <c r="AC864" s="109"/>
      <c r="AD864" s="1"/>
      <c r="AE864" s="1"/>
      <c r="AF864" s="7"/>
      <c r="AG864" s="7"/>
      <c r="AH864" s="109"/>
      <c r="AI864" s="109"/>
      <c r="AJ864" s="1"/>
      <c r="AK864" s="1"/>
      <c r="AL864" s="7"/>
      <c r="AM864" s="7"/>
      <c r="AN864" s="109"/>
      <c r="AO864" s="109"/>
      <c r="AP864" s="1"/>
      <c r="AQ864" s="1"/>
      <c r="AR864" s="7"/>
      <c r="AS864" s="7"/>
      <c r="AT864" s="109"/>
      <c r="AU864" s="109"/>
      <c r="AV864" s="1"/>
      <c r="AW864" s="1"/>
      <c r="AX864" s="7"/>
      <c r="AY864" s="7"/>
      <c r="AZ864" s="109"/>
      <c r="BA864" s="109"/>
      <c r="BB864" s="1"/>
      <c r="BC864" s="1"/>
      <c r="BD864" s="7"/>
      <c r="BE864" s="7"/>
      <c r="BF864" s="109"/>
      <c r="BG864" s="109"/>
    </row>
    <row r="865" spans="1:59" ht="14.25" customHeight="1">
      <c r="A865" s="1"/>
      <c r="B865" s="7"/>
      <c r="C865" s="7"/>
      <c r="D865" s="109"/>
      <c r="E865" s="109"/>
      <c r="F865" s="1"/>
      <c r="G865" s="1"/>
      <c r="H865" s="7"/>
      <c r="I865" s="7"/>
      <c r="J865" s="109"/>
      <c r="K865" s="109"/>
      <c r="L865" s="1"/>
      <c r="M865" s="1"/>
      <c r="N865" s="7"/>
      <c r="O865" s="7"/>
      <c r="P865" s="109"/>
      <c r="Q865" s="109"/>
      <c r="R865" s="1"/>
      <c r="S865" s="1"/>
      <c r="T865" s="7"/>
      <c r="U865" s="7"/>
      <c r="V865" s="109"/>
      <c r="W865" s="109"/>
      <c r="X865" s="1"/>
      <c r="Y865" s="1"/>
      <c r="Z865" s="7"/>
      <c r="AA865" s="7"/>
      <c r="AB865" s="109"/>
      <c r="AC865" s="109"/>
      <c r="AD865" s="1"/>
      <c r="AE865" s="1"/>
      <c r="AF865" s="7"/>
      <c r="AG865" s="7"/>
      <c r="AH865" s="109"/>
      <c r="AI865" s="109"/>
      <c r="AJ865" s="1"/>
      <c r="AK865" s="1"/>
      <c r="AL865" s="7"/>
      <c r="AM865" s="7"/>
      <c r="AN865" s="109"/>
      <c r="AO865" s="109"/>
      <c r="AP865" s="1"/>
      <c r="AQ865" s="1"/>
      <c r="AR865" s="7"/>
      <c r="AS865" s="7"/>
      <c r="AT865" s="109"/>
      <c r="AU865" s="109"/>
      <c r="AV865" s="1"/>
      <c r="AW865" s="1"/>
      <c r="AX865" s="7"/>
      <c r="AY865" s="7"/>
      <c r="AZ865" s="109"/>
      <c r="BA865" s="109"/>
      <c r="BB865" s="1"/>
      <c r="BC865" s="1"/>
      <c r="BD865" s="7"/>
      <c r="BE865" s="7"/>
      <c r="BF865" s="109"/>
      <c r="BG865" s="109"/>
    </row>
    <row r="866" spans="1:59" ht="14.25" customHeight="1">
      <c r="A866" s="1"/>
      <c r="B866" s="7"/>
      <c r="C866" s="7"/>
      <c r="D866" s="109"/>
      <c r="E866" s="109"/>
      <c r="F866" s="1"/>
      <c r="G866" s="1"/>
      <c r="H866" s="7"/>
      <c r="I866" s="7"/>
      <c r="J866" s="109"/>
      <c r="K866" s="109"/>
      <c r="L866" s="1"/>
      <c r="M866" s="1"/>
      <c r="N866" s="7"/>
      <c r="O866" s="7"/>
      <c r="P866" s="109"/>
      <c r="Q866" s="109"/>
      <c r="R866" s="1"/>
      <c r="S866" s="1"/>
      <c r="T866" s="7"/>
      <c r="U866" s="7"/>
      <c r="V866" s="109"/>
      <c r="W866" s="109"/>
      <c r="X866" s="1"/>
      <c r="Y866" s="1"/>
      <c r="Z866" s="7"/>
      <c r="AA866" s="7"/>
      <c r="AB866" s="109"/>
      <c r="AC866" s="109"/>
      <c r="AD866" s="1"/>
      <c r="AE866" s="1"/>
      <c r="AF866" s="7"/>
      <c r="AG866" s="7"/>
      <c r="AH866" s="109"/>
      <c r="AI866" s="109"/>
      <c r="AJ866" s="1"/>
      <c r="AK866" s="1"/>
      <c r="AL866" s="7"/>
      <c r="AM866" s="7"/>
      <c r="AN866" s="109"/>
      <c r="AO866" s="109"/>
      <c r="AP866" s="1"/>
      <c r="AQ866" s="1"/>
      <c r="AR866" s="7"/>
      <c r="AS866" s="7"/>
      <c r="AT866" s="109"/>
      <c r="AU866" s="109"/>
      <c r="AV866" s="1"/>
      <c r="AW866" s="1"/>
      <c r="AX866" s="7"/>
      <c r="AY866" s="7"/>
      <c r="AZ866" s="109"/>
      <c r="BA866" s="109"/>
      <c r="BB866" s="1"/>
      <c r="BC866" s="1"/>
      <c r="BD866" s="7"/>
      <c r="BE866" s="7"/>
      <c r="BF866" s="109"/>
      <c r="BG866" s="109"/>
    </row>
    <row r="867" spans="1:59" ht="14.25" customHeight="1">
      <c r="A867" s="1"/>
      <c r="B867" s="7"/>
      <c r="C867" s="7"/>
      <c r="D867" s="109"/>
      <c r="E867" s="109"/>
      <c r="F867" s="1"/>
      <c r="G867" s="1"/>
      <c r="H867" s="7"/>
      <c r="I867" s="7"/>
      <c r="J867" s="109"/>
      <c r="K867" s="109"/>
      <c r="L867" s="1"/>
      <c r="M867" s="1"/>
      <c r="N867" s="7"/>
      <c r="O867" s="7"/>
      <c r="P867" s="109"/>
      <c r="Q867" s="109"/>
      <c r="R867" s="1"/>
      <c r="S867" s="1"/>
      <c r="T867" s="7"/>
      <c r="U867" s="7"/>
      <c r="V867" s="109"/>
      <c r="W867" s="109"/>
      <c r="X867" s="1"/>
      <c r="Y867" s="1"/>
      <c r="Z867" s="7"/>
      <c r="AA867" s="7"/>
      <c r="AB867" s="109"/>
      <c r="AC867" s="109"/>
      <c r="AD867" s="1"/>
      <c r="AE867" s="1"/>
      <c r="AF867" s="7"/>
      <c r="AG867" s="7"/>
      <c r="AH867" s="109"/>
      <c r="AI867" s="109"/>
      <c r="AJ867" s="1"/>
      <c r="AK867" s="1"/>
      <c r="AL867" s="7"/>
      <c r="AM867" s="7"/>
      <c r="AN867" s="109"/>
      <c r="AO867" s="109"/>
      <c r="AP867" s="1"/>
      <c r="AQ867" s="1"/>
      <c r="AR867" s="7"/>
      <c r="AS867" s="7"/>
      <c r="AT867" s="109"/>
      <c r="AU867" s="109"/>
      <c r="AV867" s="1"/>
      <c r="AW867" s="1"/>
      <c r="AX867" s="7"/>
      <c r="AY867" s="7"/>
      <c r="AZ867" s="109"/>
      <c r="BA867" s="109"/>
      <c r="BB867" s="1"/>
      <c r="BC867" s="1"/>
      <c r="BD867" s="7"/>
      <c r="BE867" s="7"/>
      <c r="BF867" s="109"/>
      <c r="BG867" s="109"/>
    </row>
    <row r="868" spans="1:59" ht="14.25" customHeight="1">
      <c r="A868" s="1"/>
      <c r="B868" s="7"/>
      <c r="C868" s="7"/>
      <c r="D868" s="109"/>
      <c r="E868" s="109"/>
      <c r="F868" s="1"/>
      <c r="G868" s="1"/>
      <c r="H868" s="7"/>
      <c r="I868" s="7"/>
      <c r="J868" s="109"/>
      <c r="K868" s="109"/>
      <c r="L868" s="1"/>
      <c r="M868" s="1"/>
      <c r="N868" s="7"/>
      <c r="O868" s="7"/>
      <c r="P868" s="109"/>
      <c r="Q868" s="109"/>
      <c r="R868" s="1"/>
      <c r="S868" s="1"/>
      <c r="T868" s="7"/>
      <c r="U868" s="7"/>
      <c r="V868" s="109"/>
      <c r="W868" s="109"/>
      <c r="X868" s="1"/>
      <c r="Y868" s="1"/>
      <c r="Z868" s="7"/>
      <c r="AA868" s="7"/>
      <c r="AB868" s="109"/>
      <c r="AC868" s="109"/>
      <c r="AD868" s="1"/>
      <c r="AE868" s="1"/>
      <c r="AF868" s="7"/>
      <c r="AG868" s="7"/>
      <c r="AH868" s="109"/>
      <c r="AI868" s="109"/>
      <c r="AJ868" s="1"/>
      <c r="AK868" s="1"/>
      <c r="AL868" s="7"/>
      <c r="AM868" s="7"/>
      <c r="AN868" s="109"/>
      <c r="AO868" s="109"/>
      <c r="AP868" s="1"/>
      <c r="AQ868" s="1"/>
      <c r="AR868" s="7"/>
      <c r="AS868" s="7"/>
      <c r="AT868" s="109"/>
      <c r="AU868" s="109"/>
      <c r="AV868" s="1"/>
      <c r="AW868" s="1"/>
      <c r="AX868" s="7"/>
      <c r="AY868" s="7"/>
      <c r="AZ868" s="109"/>
      <c r="BA868" s="109"/>
      <c r="BB868" s="1"/>
      <c r="BC868" s="1"/>
      <c r="BD868" s="7"/>
      <c r="BE868" s="7"/>
      <c r="BF868" s="109"/>
      <c r="BG868" s="109"/>
    </row>
    <row r="869" spans="1:59" ht="14.25" customHeight="1">
      <c r="A869" s="1"/>
      <c r="B869" s="7"/>
      <c r="C869" s="7"/>
      <c r="D869" s="109"/>
      <c r="E869" s="109"/>
      <c r="F869" s="1"/>
      <c r="G869" s="1"/>
      <c r="H869" s="7"/>
      <c r="I869" s="7"/>
      <c r="J869" s="109"/>
      <c r="K869" s="109"/>
      <c r="L869" s="1"/>
      <c r="M869" s="1"/>
      <c r="N869" s="7"/>
      <c r="O869" s="7"/>
      <c r="P869" s="109"/>
      <c r="Q869" s="109"/>
      <c r="R869" s="1"/>
      <c r="S869" s="1"/>
      <c r="T869" s="7"/>
      <c r="U869" s="7"/>
      <c r="V869" s="109"/>
      <c r="W869" s="109"/>
      <c r="X869" s="1"/>
      <c r="Y869" s="1"/>
      <c r="Z869" s="7"/>
      <c r="AA869" s="7"/>
      <c r="AB869" s="109"/>
      <c r="AC869" s="109"/>
      <c r="AD869" s="1"/>
      <c r="AE869" s="1"/>
      <c r="AF869" s="7"/>
      <c r="AG869" s="7"/>
      <c r="AH869" s="109"/>
      <c r="AI869" s="109"/>
      <c r="AJ869" s="1"/>
      <c r="AK869" s="1"/>
      <c r="AL869" s="7"/>
      <c r="AM869" s="7"/>
      <c r="AN869" s="109"/>
      <c r="AO869" s="109"/>
      <c r="AP869" s="1"/>
      <c r="AQ869" s="1"/>
      <c r="AR869" s="7"/>
      <c r="AS869" s="7"/>
      <c r="AT869" s="109"/>
      <c r="AU869" s="109"/>
      <c r="AV869" s="1"/>
      <c r="AW869" s="1"/>
      <c r="AX869" s="7"/>
      <c r="AY869" s="7"/>
      <c r="AZ869" s="109"/>
      <c r="BA869" s="109"/>
      <c r="BB869" s="1"/>
      <c r="BC869" s="1"/>
      <c r="BD869" s="7"/>
      <c r="BE869" s="7"/>
      <c r="BF869" s="109"/>
      <c r="BG869" s="109"/>
    </row>
    <row r="870" spans="1:59" ht="14.25" customHeight="1">
      <c r="A870" s="1"/>
      <c r="B870" s="7"/>
      <c r="C870" s="7"/>
      <c r="D870" s="109"/>
      <c r="E870" s="109"/>
      <c r="F870" s="1"/>
      <c r="G870" s="1"/>
      <c r="H870" s="7"/>
      <c r="I870" s="7"/>
      <c r="J870" s="109"/>
      <c r="K870" s="109"/>
      <c r="L870" s="1"/>
      <c r="M870" s="1"/>
      <c r="N870" s="7"/>
      <c r="O870" s="7"/>
      <c r="P870" s="109"/>
      <c r="Q870" s="109"/>
      <c r="R870" s="1"/>
      <c r="S870" s="1"/>
      <c r="T870" s="7"/>
      <c r="U870" s="7"/>
      <c r="V870" s="109"/>
      <c r="W870" s="109"/>
      <c r="X870" s="1"/>
      <c r="Y870" s="1"/>
      <c r="Z870" s="7"/>
      <c r="AA870" s="7"/>
      <c r="AB870" s="109"/>
      <c r="AC870" s="109"/>
      <c r="AD870" s="1"/>
      <c r="AE870" s="1"/>
      <c r="AF870" s="7"/>
      <c r="AG870" s="7"/>
      <c r="AH870" s="109"/>
      <c r="AI870" s="109"/>
      <c r="AJ870" s="1"/>
      <c r="AK870" s="1"/>
      <c r="AL870" s="7"/>
      <c r="AM870" s="7"/>
      <c r="AN870" s="109"/>
      <c r="AO870" s="109"/>
      <c r="AP870" s="1"/>
      <c r="AQ870" s="1"/>
      <c r="AR870" s="7"/>
      <c r="AS870" s="7"/>
      <c r="AT870" s="109"/>
      <c r="AU870" s="109"/>
      <c r="AV870" s="1"/>
      <c r="AW870" s="1"/>
      <c r="AX870" s="7"/>
      <c r="AY870" s="7"/>
      <c r="AZ870" s="109"/>
      <c r="BA870" s="109"/>
      <c r="BB870" s="1"/>
      <c r="BC870" s="1"/>
      <c r="BD870" s="7"/>
      <c r="BE870" s="7"/>
      <c r="BF870" s="109"/>
      <c r="BG870" s="109"/>
    </row>
    <row r="871" spans="1:59" ht="14.25" customHeight="1">
      <c r="A871" s="1"/>
      <c r="B871" s="7"/>
      <c r="C871" s="7"/>
      <c r="D871" s="109"/>
      <c r="E871" s="109"/>
      <c r="F871" s="1"/>
      <c r="G871" s="1"/>
      <c r="H871" s="7"/>
      <c r="I871" s="7"/>
      <c r="J871" s="109"/>
      <c r="K871" s="109"/>
      <c r="L871" s="1"/>
      <c r="M871" s="1"/>
      <c r="N871" s="7"/>
      <c r="O871" s="7"/>
      <c r="P871" s="109"/>
      <c r="Q871" s="109"/>
      <c r="R871" s="1"/>
      <c r="S871" s="1"/>
      <c r="T871" s="7"/>
      <c r="U871" s="7"/>
      <c r="V871" s="109"/>
      <c r="W871" s="109"/>
      <c r="X871" s="1"/>
      <c r="Y871" s="1"/>
      <c r="Z871" s="7"/>
      <c r="AA871" s="7"/>
      <c r="AB871" s="109"/>
      <c r="AC871" s="109"/>
      <c r="AD871" s="1"/>
      <c r="AE871" s="1"/>
      <c r="AF871" s="7"/>
      <c r="AG871" s="7"/>
      <c r="AH871" s="109"/>
      <c r="AI871" s="109"/>
      <c r="AJ871" s="1"/>
      <c r="AK871" s="1"/>
      <c r="AL871" s="7"/>
      <c r="AM871" s="7"/>
      <c r="AN871" s="109"/>
      <c r="AO871" s="109"/>
      <c r="AP871" s="1"/>
      <c r="AQ871" s="1"/>
      <c r="AR871" s="7"/>
      <c r="AS871" s="7"/>
      <c r="AT871" s="109"/>
      <c r="AU871" s="109"/>
      <c r="AV871" s="1"/>
      <c r="AW871" s="1"/>
      <c r="AX871" s="7"/>
      <c r="AY871" s="7"/>
      <c r="AZ871" s="109"/>
      <c r="BA871" s="109"/>
      <c r="BB871" s="1"/>
      <c r="BC871" s="1"/>
      <c r="BD871" s="7"/>
      <c r="BE871" s="7"/>
      <c r="BF871" s="109"/>
      <c r="BG871" s="109"/>
    </row>
    <row r="872" spans="1:59" ht="14.25" customHeight="1">
      <c r="A872" s="1"/>
      <c r="B872" s="7"/>
      <c r="C872" s="7"/>
      <c r="D872" s="109"/>
      <c r="E872" s="109"/>
      <c r="F872" s="1"/>
      <c r="G872" s="1"/>
      <c r="H872" s="7"/>
      <c r="I872" s="7"/>
      <c r="J872" s="109"/>
      <c r="K872" s="109"/>
      <c r="L872" s="1"/>
      <c r="M872" s="1"/>
      <c r="N872" s="7"/>
      <c r="O872" s="7"/>
      <c r="P872" s="109"/>
      <c r="Q872" s="109"/>
      <c r="R872" s="1"/>
      <c r="S872" s="1"/>
      <c r="T872" s="7"/>
      <c r="U872" s="7"/>
      <c r="V872" s="109"/>
      <c r="W872" s="109"/>
      <c r="X872" s="1"/>
      <c r="Y872" s="1"/>
      <c r="Z872" s="7"/>
      <c r="AA872" s="7"/>
      <c r="AB872" s="109"/>
      <c r="AC872" s="109"/>
      <c r="AD872" s="1"/>
      <c r="AE872" s="1"/>
      <c r="AF872" s="7"/>
      <c r="AG872" s="7"/>
      <c r="AH872" s="109"/>
      <c r="AI872" s="109"/>
      <c r="AJ872" s="1"/>
      <c r="AK872" s="1"/>
      <c r="AL872" s="7"/>
      <c r="AM872" s="7"/>
      <c r="AN872" s="109"/>
      <c r="AO872" s="109"/>
      <c r="AP872" s="1"/>
      <c r="AQ872" s="1"/>
      <c r="AR872" s="7"/>
      <c r="AS872" s="7"/>
      <c r="AT872" s="109"/>
      <c r="AU872" s="109"/>
      <c r="AV872" s="1"/>
      <c r="AW872" s="1"/>
      <c r="AX872" s="7"/>
      <c r="AY872" s="7"/>
      <c r="AZ872" s="109"/>
      <c r="BA872" s="109"/>
      <c r="BB872" s="1"/>
      <c r="BC872" s="1"/>
      <c r="BD872" s="7"/>
      <c r="BE872" s="7"/>
      <c r="BF872" s="109"/>
      <c r="BG872" s="109"/>
    </row>
    <row r="873" spans="1:59" ht="14.25" customHeight="1">
      <c r="A873" s="1"/>
      <c r="B873" s="7"/>
      <c r="C873" s="7"/>
      <c r="D873" s="109"/>
      <c r="E873" s="109"/>
      <c r="F873" s="1"/>
      <c r="G873" s="1"/>
      <c r="H873" s="7"/>
      <c r="I873" s="7"/>
      <c r="J873" s="109"/>
      <c r="K873" s="109"/>
      <c r="L873" s="1"/>
      <c r="M873" s="1"/>
      <c r="N873" s="7"/>
      <c r="O873" s="7"/>
      <c r="P873" s="109"/>
      <c r="Q873" s="109"/>
      <c r="R873" s="1"/>
      <c r="S873" s="1"/>
      <c r="T873" s="7"/>
      <c r="U873" s="7"/>
      <c r="V873" s="109"/>
      <c r="W873" s="109"/>
      <c r="X873" s="1"/>
      <c r="Y873" s="1"/>
      <c r="Z873" s="7"/>
      <c r="AA873" s="7"/>
      <c r="AB873" s="109"/>
      <c r="AC873" s="109"/>
      <c r="AD873" s="1"/>
      <c r="AE873" s="1"/>
      <c r="AF873" s="7"/>
      <c r="AG873" s="7"/>
      <c r="AH873" s="109"/>
      <c r="AI873" s="109"/>
      <c r="AJ873" s="1"/>
      <c r="AK873" s="1"/>
      <c r="AL873" s="7"/>
      <c r="AM873" s="7"/>
      <c r="AN873" s="109"/>
      <c r="AO873" s="109"/>
      <c r="AP873" s="1"/>
      <c r="AQ873" s="1"/>
      <c r="AR873" s="7"/>
      <c r="AS873" s="7"/>
      <c r="AT873" s="109"/>
      <c r="AU873" s="109"/>
      <c r="AV873" s="1"/>
      <c r="AW873" s="1"/>
      <c r="AX873" s="7"/>
      <c r="AY873" s="7"/>
      <c r="AZ873" s="109"/>
      <c r="BA873" s="109"/>
      <c r="BB873" s="1"/>
      <c r="BC873" s="1"/>
      <c r="BD873" s="7"/>
      <c r="BE873" s="7"/>
      <c r="BF873" s="109"/>
      <c r="BG873" s="109"/>
    </row>
    <row r="874" spans="1:59" ht="14.25" customHeight="1">
      <c r="A874" s="1"/>
      <c r="B874" s="7"/>
      <c r="C874" s="7"/>
      <c r="D874" s="109"/>
      <c r="E874" s="109"/>
      <c r="F874" s="1"/>
      <c r="G874" s="1"/>
      <c r="H874" s="7"/>
      <c r="I874" s="7"/>
      <c r="J874" s="109"/>
      <c r="K874" s="109"/>
      <c r="L874" s="1"/>
      <c r="M874" s="1"/>
      <c r="N874" s="7"/>
      <c r="O874" s="7"/>
      <c r="P874" s="109"/>
      <c r="Q874" s="109"/>
      <c r="R874" s="1"/>
      <c r="S874" s="1"/>
      <c r="T874" s="7"/>
      <c r="U874" s="7"/>
      <c r="V874" s="109"/>
      <c r="W874" s="109"/>
      <c r="X874" s="1"/>
      <c r="Y874" s="1"/>
      <c r="Z874" s="7"/>
      <c r="AA874" s="7"/>
      <c r="AB874" s="109"/>
      <c r="AC874" s="109"/>
      <c r="AD874" s="1"/>
      <c r="AE874" s="1"/>
      <c r="AF874" s="7"/>
      <c r="AG874" s="7"/>
      <c r="AH874" s="109"/>
      <c r="AI874" s="109"/>
      <c r="AJ874" s="1"/>
      <c r="AK874" s="1"/>
      <c r="AL874" s="7"/>
      <c r="AM874" s="7"/>
      <c r="AN874" s="109"/>
      <c r="AO874" s="109"/>
      <c r="AP874" s="1"/>
      <c r="AQ874" s="1"/>
      <c r="AR874" s="7"/>
      <c r="AS874" s="7"/>
      <c r="AT874" s="109"/>
      <c r="AU874" s="109"/>
      <c r="AV874" s="1"/>
      <c r="AW874" s="1"/>
      <c r="AX874" s="7"/>
      <c r="AY874" s="7"/>
      <c r="AZ874" s="109"/>
      <c r="BA874" s="109"/>
      <c r="BB874" s="1"/>
      <c r="BC874" s="1"/>
      <c r="BD874" s="7"/>
      <c r="BE874" s="7"/>
      <c r="BF874" s="109"/>
      <c r="BG874" s="109"/>
    </row>
    <row r="875" spans="1:59" ht="14.25" customHeight="1">
      <c r="A875" s="1"/>
      <c r="B875" s="7"/>
      <c r="C875" s="7"/>
      <c r="D875" s="109"/>
      <c r="E875" s="109"/>
      <c r="F875" s="1"/>
      <c r="G875" s="1"/>
      <c r="H875" s="7"/>
      <c r="I875" s="7"/>
      <c r="J875" s="109"/>
      <c r="K875" s="109"/>
      <c r="L875" s="1"/>
      <c r="M875" s="1"/>
      <c r="N875" s="7"/>
      <c r="O875" s="7"/>
      <c r="P875" s="109"/>
      <c r="Q875" s="109"/>
      <c r="R875" s="1"/>
      <c r="S875" s="1"/>
      <c r="T875" s="7"/>
      <c r="U875" s="7"/>
      <c r="V875" s="109"/>
      <c r="W875" s="109"/>
      <c r="X875" s="1"/>
      <c r="Y875" s="1"/>
      <c r="Z875" s="7"/>
      <c r="AA875" s="7"/>
      <c r="AB875" s="109"/>
      <c r="AC875" s="109"/>
      <c r="AD875" s="1"/>
      <c r="AE875" s="1"/>
      <c r="AF875" s="7"/>
      <c r="AG875" s="7"/>
      <c r="AH875" s="109"/>
      <c r="AI875" s="109"/>
      <c r="AJ875" s="1"/>
      <c r="AK875" s="1"/>
      <c r="AL875" s="7"/>
      <c r="AM875" s="7"/>
      <c r="AN875" s="109"/>
      <c r="AO875" s="109"/>
      <c r="AP875" s="1"/>
      <c r="AQ875" s="1"/>
      <c r="AR875" s="7"/>
      <c r="AS875" s="7"/>
      <c r="AT875" s="109"/>
      <c r="AU875" s="109"/>
      <c r="AV875" s="1"/>
      <c r="AW875" s="1"/>
      <c r="AX875" s="7"/>
      <c r="AY875" s="7"/>
      <c r="AZ875" s="109"/>
      <c r="BA875" s="109"/>
      <c r="BB875" s="1"/>
      <c r="BC875" s="1"/>
      <c r="BD875" s="7"/>
      <c r="BE875" s="7"/>
      <c r="BF875" s="109"/>
      <c r="BG875" s="109"/>
    </row>
    <row r="876" spans="1:59" ht="14.25" customHeight="1">
      <c r="A876" s="1"/>
      <c r="B876" s="7"/>
      <c r="C876" s="7"/>
      <c r="D876" s="109"/>
      <c r="E876" s="109"/>
      <c r="F876" s="1"/>
      <c r="G876" s="1"/>
      <c r="H876" s="7"/>
      <c r="I876" s="7"/>
      <c r="J876" s="109"/>
      <c r="K876" s="109"/>
      <c r="L876" s="1"/>
      <c r="M876" s="1"/>
      <c r="N876" s="7"/>
      <c r="O876" s="7"/>
      <c r="P876" s="109"/>
      <c r="Q876" s="109"/>
      <c r="R876" s="1"/>
      <c r="S876" s="1"/>
      <c r="T876" s="7"/>
      <c r="U876" s="7"/>
      <c r="V876" s="109"/>
      <c r="W876" s="109"/>
      <c r="X876" s="1"/>
      <c r="Y876" s="1"/>
      <c r="Z876" s="7"/>
      <c r="AA876" s="7"/>
      <c r="AB876" s="109"/>
      <c r="AC876" s="109"/>
      <c r="AD876" s="1"/>
      <c r="AE876" s="1"/>
      <c r="AF876" s="7"/>
      <c r="AG876" s="7"/>
      <c r="AH876" s="109"/>
      <c r="AI876" s="109"/>
      <c r="AJ876" s="1"/>
      <c r="AK876" s="1"/>
      <c r="AL876" s="7"/>
      <c r="AM876" s="7"/>
      <c r="AN876" s="109"/>
      <c r="AO876" s="109"/>
      <c r="AP876" s="1"/>
      <c r="AQ876" s="1"/>
      <c r="AR876" s="7"/>
      <c r="AS876" s="7"/>
      <c r="AT876" s="109"/>
      <c r="AU876" s="109"/>
      <c r="AV876" s="1"/>
      <c r="AW876" s="1"/>
      <c r="AX876" s="7"/>
      <c r="AY876" s="7"/>
      <c r="AZ876" s="109"/>
      <c r="BA876" s="109"/>
      <c r="BB876" s="1"/>
      <c r="BC876" s="1"/>
      <c r="BD876" s="7"/>
      <c r="BE876" s="7"/>
      <c r="BF876" s="109"/>
      <c r="BG876" s="109"/>
    </row>
    <row r="877" spans="1:59" ht="14.25" customHeight="1">
      <c r="A877" s="1"/>
      <c r="B877" s="7"/>
      <c r="C877" s="7"/>
      <c r="D877" s="109"/>
      <c r="E877" s="109"/>
      <c r="F877" s="1"/>
      <c r="G877" s="1"/>
      <c r="H877" s="7"/>
      <c r="I877" s="7"/>
      <c r="J877" s="109"/>
      <c r="K877" s="109"/>
      <c r="L877" s="1"/>
      <c r="M877" s="1"/>
      <c r="N877" s="7"/>
      <c r="O877" s="7"/>
      <c r="P877" s="109"/>
      <c r="Q877" s="109"/>
      <c r="R877" s="1"/>
      <c r="S877" s="1"/>
      <c r="T877" s="7"/>
      <c r="U877" s="7"/>
      <c r="V877" s="109"/>
      <c r="W877" s="109"/>
      <c r="X877" s="1"/>
      <c r="Y877" s="1"/>
      <c r="Z877" s="7"/>
      <c r="AA877" s="7"/>
      <c r="AB877" s="109"/>
      <c r="AC877" s="109"/>
      <c r="AD877" s="1"/>
      <c r="AE877" s="1"/>
      <c r="AF877" s="7"/>
      <c r="AG877" s="7"/>
      <c r="AH877" s="109"/>
      <c r="AI877" s="109"/>
      <c r="AJ877" s="1"/>
      <c r="AK877" s="1"/>
      <c r="AL877" s="7"/>
      <c r="AM877" s="7"/>
      <c r="AN877" s="109"/>
      <c r="AO877" s="109"/>
      <c r="AP877" s="1"/>
      <c r="AQ877" s="1"/>
      <c r="AR877" s="7"/>
      <c r="AS877" s="7"/>
      <c r="AT877" s="109"/>
      <c r="AU877" s="109"/>
      <c r="AV877" s="1"/>
      <c r="AW877" s="1"/>
      <c r="AX877" s="7"/>
      <c r="AY877" s="7"/>
      <c r="AZ877" s="109"/>
      <c r="BA877" s="109"/>
      <c r="BB877" s="1"/>
      <c r="BC877" s="1"/>
      <c r="BD877" s="7"/>
      <c r="BE877" s="7"/>
      <c r="BF877" s="109"/>
      <c r="BG877" s="109"/>
    </row>
    <row r="878" spans="1:59" ht="14.25" customHeight="1">
      <c r="A878" s="1"/>
      <c r="B878" s="7"/>
      <c r="C878" s="7"/>
      <c r="D878" s="109"/>
      <c r="E878" s="109"/>
      <c r="F878" s="1"/>
      <c r="G878" s="1"/>
      <c r="H878" s="7"/>
      <c r="I878" s="7"/>
      <c r="J878" s="109"/>
      <c r="K878" s="109"/>
      <c r="L878" s="1"/>
      <c r="M878" s="1"/>
      <c r="N878" s="7"/>
      <c r="O878" s="7"/>
      <c r="P878" s="109"/>
      <c r="Q878" s="109"/>
      <c r="R878" s="1"/>
      <c r="S878" s="1"/>
      <c r="T878" s="7"/>
      <c r="U878" s="7"/>
      <c r="V878" s="109"/>
      <c r="W878" s="109"/>
      <c r="X878" s="1"/>
      <c r="Y878" s="1"/>
      <c r="Z878" s="7"/>
      <c r="AA878" s="7"/>
      <c r="AB878" s="109"/>
      <c r="AC878" s="109"/>
      <c r="AD878" s="1"/>
      <c r="AE878" s="1"/>
      <c r="AF878" s="7"/>
      <c r="AG878" s="7"/>
      <c r="AH878" s="109"/>
      <c r="AI878" s="109"/>
      <c r="AJ878" s="1"/>
      <c r="AK878" s="1"/>
      <c r="AL878" s="7"/>
      <c r="AM878" s="7"/>
      <c r="AN878" s="109"/>
      <c r="AO878" s="109"/>
      <c r="AP878" s="1"/>
      <c r="AQ878" s="1"/>
      <c r="AR878" s="7"/>
      <c r="AS878" s="7"/>
      <c r="AT878" s="109"/>
      <c r="AU878" s="109"/>
      <c r="AV878" s="1"/>
      <c r="AW878" s="1"/>
      <c r="AX878" s="7"/>
      <c r="AY878" s="7"/>
      <c r="AZ878" s="109"/>
      <c r="BA878" s="109"/>
      <c r="BB878" s="1"/>
      <c r="BC878" s="1"/>
      <c r="BD878" s="7"/>
      <c r="BE878" s="7"/>
      <c r="BF878" s="109"/>
      <c r="BG878" s="109"/>
    </row>
    <row r="879" spans="1:59" ht="14.25" customHeight="1">
      <c r="A879" s="1"/>
      <c r="B879" s="7"/>
      <c r="C879" s="7"/>
      <c r="D879" s="109"/>
      <c r="E879" s="109"/>
      <c r="F879" s="1"/>
      <c r="G879" s="1"/>
      <c r="H879" s="7"/>
      <c r="I879" s="7"/>
      <c r="J879" s="109"/>
      <c r="K879" s="109"/>
      <c r="L879" s="1"/>
      <c r="M879" s="1"/>
      <c r="N879" s="7"/>
      <c r="O879" s="7"/>
      <c r="P879" s="109"/>
      <c r="Q879" s="109"/>
      <c r="R879" s="1"/>
      <c r="S879" s="1"/>
      <c r="T879" s="7"/>
      <c r="U879" s="7"/>
      <c r="V879" s="109"/>
      <c r="W879" s="109"/>
      <c r="X879" s="1"/>
      <c r="Y879" s="1"/>
      <c r="Z879" s="7"/>
      <c r="AA879" s="7"/>
      <c r="AB879" s="109"/>
      <c r="AC879" s="109"/>
      <c r="AD879" s="1"/>
      <c r="AE879" s="1"/>
      <c r="AF879" s="7"/>
      <c r="AG879" s="7"/>
      <c r="AH879" s="109"/>
      <c r="AI879" s="109"/>
      <c r="AJ879" s="1"/>
      <c r="AK879" s="1"/>
      <c r="AL879" s="7"/>
      <c r="AM879" s="7"/>
      <c r="AN879" s="109"/>
      <c r="AO879" s="109"/>
      <c r="AP879" s="1"/>
      <c r="AQ879" s="1"/>
      <c r="AR879" s="7"/>
      <c r="AS879" s="7"/>
      <c r="AT879" s="109"/>
      <c r="AU879" s="109"/>
      <c r="AV879" s="1"/>
      <c r="AW879" s="1"/>
      <c r="AX879" s="7"/>
      <c r="AY879" s="7"/>
      <c r="AZ879" s="109"/>
      <c r="BA879" s="109"/>
      <c r="BB879" s="1"/>
      <c r="BC879" s="1"/>
      <c r="BD879" s="7"/>
      <c r="BE879" s="7"/>
      <c r="BF879" s="109"/>
      <c r="BG879" s="109"/>
    </row>
    <row r="880" spans="1:59" ht="14.25" customHeight="1">
      <c r="A880" s="1"/>
      <c r="B880" s="7"/>
      <c r="C880" s="7"/>
      <c r="D880" s="109"/>
      <c r="E880" s="109"/>
      <c r="F880" s="1"/>
      <c r="G880" s="1"/>
      <c r="H880" s="7"/>
      <c r="I880" s="7"/>
      <c r="J880" s="109"/>
      <c r="K880" s="109"/>
      <c r="L880" s="1"/>
      <c r="M880" s="1"/>
      <c r="N880" s="7"/>
      <c r="O880" s="7"/>
      <c r="P880" s="109"/>
      <c r="Q880" s="109"/>
      <c r="R880" s="1"/>
      <c r="S880" s="1"/>
      <c r="T880" s="7"/>
      <c r="U880" s="7"/>
      <c r="V880" s="109"/>
      <c r="W880" s="109"/>
      <c r="X880" s="1"/>
      <c r="Y880" s="1"/>
      <c r="Z880" s="7"/>
      <c r="AA880" s="7"/>
      <c r="AB880" s="109"/>
      <c r="AC880" s="109"/>
      <c r="AD880" s="1"/>
      <c r="AE880" s="1"/>
      <c r="AF880" s="7"/>
      <c r="AG880" s="7"/>
      <c r="AH880" s="109"/>
      <c r="AI880" s="109"/>
      <c r="AJ880" s="1"/>
      <c r="AK880" s="1"/>
      <c r="AL880" s="7"/>
      <c r="AM880" s="7"/>
      <c r="AN880" s="109"/>
      <c r="AO880" s="109"/>
      <c r="AP880" s="1"/>
      <c r="AQ880" s="1"/>
      <c r="AR880" s="7"/>
      <c r="AS880" s="7"/>
      <c r="AT880" s="109"/>
      <c r="AU880" s="109"/>
      <c r="AV880" s="1"/>
      <c r="AW880" s="1"/>
      <c r="AX880" s="7"/>
      <c r="AY880" s="7"/>
      <c r="AZ880" s="109"/>
      <c r="BA880" s="109"/>
      <c r="BB880" s="1"/>
      <c r="BC880" s="1"/>
      <c r="BD880" s="7"/>
      <c r="BE880" s="7"/>
      <c r="BF880" s="109"/>
      <c r="BG880" s="109"/>
    </row>
    <row r="881" spans="1:59" ht="14.25" customHeight="1">
      <c r="A881" s="1"/>
      <c r="B881" s="7"/>
      <c r="C881" s="7"/>
      <c r="D881" s="109"/>
      <c r="E881" s="109"/>
      <c r="F881" s="1"/>
      <c r="G881" s="1"/>
      <c r="H881" s="7"/>
      <c r="I881" s="7"/>
      <c r="J881" s="109"/>
      <c r="K881" s="109"/>
      <c r="L881" s="1"/>
      <c r="M881" s="1"/>
      <c r="N881" s="7"/>
      <c r="O881" s="7"/>
      <c r="P881" s="109"/>
      <c r="Q881" s="109"/>
      <c r="R881" s="1"/>
      <c r="S881" s="1"/>
      <c r="T881" s="7"/>
      <c r="U881" s="7"/>
      <c r="V881" s="109"/>
      <c r="W881" s="109"/>
      <c r="X881" s="1"/>
      <c r="Y881" s="1"/>
      <c r="Z881" s="7"/>
      <c r="AA881" s="7"/>
      <c r="AB881" s="109"/>
      <c r="AC881" s="109"/>
      <c r="AD881" s="1"/>
      <c r="AE881" s="1"/>
      <c r="AF881" s="7"/>
      <c r="AG881" s="7"/>
      <c r="AH881" s="109"/>
      <c r="AI881" s="109"/>
      <c r="AJ881" s="1"/>
      <c r="AK881" s="1"/>
      <c r="AL881" s="7"/>
      <c r="AM881" s="7"/>
      <c r="AN881" s="109"/>
      <c r="AO881" s="109"/>
      <c r="AP881" s="1"/>
      <c r="AQ881" s="1"/>
      <c r="AR881" s="7"/>
      <c r="AS881" s="7"/>
      <c r="AT881" s="109"/>
      <c r="AU881" s="109"/>
      <c r="AV881" s="1"/>
      <c r="AW881" s="1"/>
      <c r="AX881" s="7"/>
      <c r="AY881" s="7"/>
      <c r="AZ881" s="109"/>
      <c r="BA881" s="109"/>
      <c r="BB881" s="1"/>
      <c r="BC881" s="1"/>
      <c r="BD881" s="7"/>
      <c r="BE881" s="7"/>
      <c r="BF881" s="109"/>
      <c r="BG881" s="109"/>
    </row>
    <row r="882" spans="1:59" ht="14.25" customHeight="1">
      <c r="A882" s="1"/>
      <c r="B882" s="7"/>
      <c r="C882" s="7"/>
      <c r="D882" s="109"/>
      <c r="E882" s="109"/>
      <c r="F882" s="1"/>
      <c r="G882" s="1"/>
      <c r="H882" s="7"/>
      <c r="I882" s="7"/>
      <c r="J882" s="109"/>
      <c r="K882" s="109"/>
      <c r="L882" s="1"/>
      <c r="M882" s="1"/>
      <c r="N882" s="7"/>
      <c r="O882" s="7"/>
      <c r="P882" s="109"/>
      <c r="Q882" s="109"/>
      <c r="R882" s="1"/>
      <c r="S882" s="1"/>
      <c r="T882" s="7"/>
      <c r="U882" s="7"/>
      <c r="V882" s="109"/>
      <c r="W882" s="109"/>
      <c r="X882" s="1"/>
      <c r="Y882" s="1"/>
      <c r="Z882" s="7"/>
      <c r="AA882" s="7"/>
      <c r="AB882" s="109"/>
      <c r="AC882" s="109"/>
      <c r="AD882" s="1"/>
      <c r="AE882" s="1"/>
      <c r="AF882" s="7"/>
      <c r="AG882" s="7"/>
      <c r="AH882" s="109"/>
      <c r="AI882" s="109"/>
      <c r="AJ882" s="1"/>
      <c r="AK882" s="1"/>
      <c r="AL882" s="7"/>
      <c r="AM882" s="7"/>
      <c r="AN882" s="109"/>
      <c r="AO882" s="109"/>
      <c r="AP882" s="1"/>
      <c r="AQ882" s="1"/>
      <c r="AR882" s="7"/>
      <c r="AS882" s="7"/>
      <c r="AT882" s="109"/>
      <c r="AU882" s="109"/>
      <c r="AV882" s="1"/>
      <c r="AW882" s="1"/>
      <c r="AX882" s="7"/>
      <c r="AY882" s="7"/>
      <c r="AZ882" s="109"/>
      <c r="BA882" s="109"/>
      <c r="BB882" s="1"/>
      <c r="BC882" s="1"/>
      <c r="BD882" s="7"/>
      <c r="BE882" s="7"/>
      <c r="BF882" s="109"/>
      <c r="BG882" s="109"/>
    </row>
    <row r="883" spans="1:59" ht="14.25" customHeight="1">
      <c r="A883" s="1"/>
      <c r="B883" s="7"/>
      <c r="C883" s="7"/>
      <c r="D883" s="109"/>
      <c r="E883" s="109"/>
      <c r="F883" s="1"/>
      <c r="G883" s="1"/>
      <c r="H883" s="7"/>
      <c r="I883" s="7"/>
      <c r="J883" s="109"/>
      <c r="K883" s="109"/>
      <c r="L883" s="1"/>
      <c r="M883" s="1"/>
      <c r="N883" s="7"/>
      <c r="O883" s="7"/>
      <c r="P883" s="109"/>
      <c r="Q883" s="109"/>
      <c r="R883" s="1"/>
      <c r="S883" s="1"/>
      <c r="T883" s="7"/>
      <c r="U883" s="7"/>
      <c r="V883" s="109"/>
      <c r="W883" s="109"/>
      <c r="X883" s="1"/>
      <c r="Y883" s="1"/>
      <c r="Z883" s="7"/>
      <c r="AA883" s="7"/>
      <c r="AB883" s="109"/>
      <c r="AC883" s="109"/>
      <c r="AD883" s="1"/>
      <c r="AE883" s="1"/>
      <c r="AF883" s="7"/>
      <c r="AG883" s="7"/>
      <c r="AH883" s="109"/>
      <c r="AI883" s="109"/>
      <c r="AJ883" s="1"/>
      <c r="AK883" s="1"/>
      <c r="AL883" s="7"/>
      <c r="AM883" s="7"/>
      <c r="AN883" s="109"/>
      <c r="AO883" s="109"/>
      <c r="AP883" s="1"/>
      <c r="AQ883" s="1"/>
      <c r="AR883" s="7"/>
      <c r="AS883" s="7"/>
      <c r="AT883" s="109"/>
      <c r="AU883" s="109"/>
      <c r="AV883" s="1"/>
      <c r="AW883" s="1"/>
      <c r="AX883" s="7"/>
      <c r="AY883" s="7"/>
      <c r="AZ883" s="109"/>
      <c r="BA883" s="109"/>
      <c r="BB883" s="1"/>
      <c r="BC883" s="1"/>
      <c r="BD883" s="7"/>
      <c r="BE883" s="7"/>
      <c r="BF883" s="109"/>
      <c r="BG883" s="109"/>
    </row>
    <row r="884" spans="1:59" ht="14.25" customHeight="1">
      <c r="A884" s="1"/>
      <c r="B884" s="7"/>
      <c r="C884" s="7"/>
      <c r="D884" s="109"/>
      <c r="E884" s="109"/>
      <c r="F884" s="1"/>
      <c r="G884" s="1"/>
      <c r="H884" s="7"/>
      <c r="I884" s="7"/>
      <c r="J884" s="109"/>
      <c r="K884" s="109"/>
      <c r="L884" s="1"/>
      <c r="M884" s="1"/>
      <c r="N884" s="7"/>
      <c r="O884" s="7"/>
      <c r="P884" s="109"/>
      <c r="Q884" s="109"/>
      <c r="R884" s="1"/>
      <c r="S884" s="1"/>
      <c r="T884" s="7"/>
      <c r="U884" s="7"/>
      <c r="V884" s="109"/>
      <c r="W884" s="109"/>
      <c r="X884" s="1"/>
      <c r="Y884" s="1"/>
      <c r="Z884" s="7"/>
      <c r="AA884" s="7"/>
      <c r="AB884" s="109"/>
      <c r="AC884" s="109"/>
      <c r="AD884" s="1"/>
      <c r="AE884" s="1"/>
      <c r="AF884" s="7"/>
      <c r="AG884" s="7"/>
      <c r="AH884" s="109"/>
      <c r="AI884" s="109"/>
      <c r="AJ884" s="1"/>
      <c r="AK884" s="1"/>
      <c r="AL884" s="7"/>
      <c r="AM884" s="7"/>
      <c r="AN884" s="109"/>
      <c r="AO884" s="109"/>
      <c r="AP884" s="1"/>
      <c r="AQ884" s="1"/>
      <c r="AR884" s="7"/>
      <c r="AS884" s="7"/>
      <c r="AT884" s="109"/>
      <c r="AU884" s="109"/>
      <c r="AV884" s="1"/>
      <c r="AW884" s="1"/>
      <c r="AX884" s="7"/>
      <c r="AY884" s="7"/>
      <c r="AZ884" s="109"/>
      <c r="BA884" s="109"/>
      <c r="BB884" s="1"/>
      <c r="BC884" s="1"/>
      <c r="BD884" s="7"/>
      <c r="BE884" s="7"/>
      <c r="BF884" s="109"/>
      <c r="BG884" s="109"/>
    </row>
    <row r="885" spans="1:59" ht="14.25" customHeight="1">
      <c r="A885" s="1"/>
      <c r="B885" s="7"/>
      <c r="C885" s="7"/>
      <c r="D885" s="109"/>
      <c r="E885" s="109"/>
      <c r="F885" s="1"/>
      <c r="G885" s="1"/>
      <c r="H885" s="7"/>
      <c r="I885" s="7"/>
      <c r="J885" s="109"/>
      <c r="K885" s="109"/>
      <c r="L885" s="1"/>
      <c r="M885" s="1"/>
      <c r="N885" s="7"/>
      <c r="O885" s="7"/>
      <c r="P885" s="109"/>
      <c r="Q885" s="109"/>
      <c r="R885" s="1"/>
      <c r="S885" s="1"/>
      <c r="T885" s="7"/>
      <c r="U885" s="7"/>
      <c r="V885" s="109"/>
      <c r="W885" s="109"/>
      <c r="X885" s="1"/>
      <c r="Y885" s="1"/>
      <c r="Z885" s="7"/>
      <c r="AA885" s="7"/>
      <c r="AB885" s="109"/>
      <c r="AC885" s="109"/>
      <c r="AD885" s="1"/>
      <c r="AE885" s="1"/>
      <c r="AF885" s="7"/>
      <c r="AG885" s="7"/>
      <c r="AH885" s="109"/>
      <c r="AI885" s="109"/>
      <c r="AJ885" s="1"/>
      <c r="AK885" s="1"/>
      <c r="AL885" s="7"/>
      <c r="AM885" s="7"/>
      <c r="AN885" s="109"/>
      <c r="AO885" s="109"/>
      <c r="AP885" s="1"/>
      <c r="AQ885" s="1"/>
      <c r="AR885" s="7"/>
      <c r="AS885" s="7"/>
      <c r="AT885" s="109"/>
      <c r="AU885" s="109"/>
      <c r="AV885" s="1"/>
      <c r="AW885" s="1"/>
      <c r="AX885" s="7"/>
      <c r="AY885" s="7"/>
      <c r="AZ885" s="109"/>
      <c r="BA885" s="109"/>
      <c r="BB885" s="1"/>
      <c r="BC885" s="1"/>
      <c r="BD885" s="7"/>
      <c r="BE885" s="7"/>
      <c r="BF885" s="109"/>
      <c r="BG885" s="109"/>
    </row>
    <row r="886" spans="1:59" ht="14.25" customHeight="1">
      <c r="A886" s="1"/>
      <c r="B886" s="7"/>
      <c r="C886" s="7"/>
      <c r="D886" s="109"/>
      <c r="E886" s="109"/>
      <c r="F886" s="1"/>
      <c r="G886" s="1"/>
      <c r="H886" s="7"/>
      <c r="I886" s="7"/>
      <c r="J886" s="109"/>
      <c r="K886" s="109"/>
      <c r="L886" s="1"/>
      <c r="M886" s="1"/>
      <c r="N886" s="7"/>
      <c r="O886" s="7"/>
      <c r="P886" s="109"/>
      <c r="Q886" s="109"/>
      <c r="R886" s="1"/>
      <c r="S886" s="1"/>
      <c r="T886" s="7"/>
      <c r="U886" s="7"/>
      <c r="V886" s="109"/>
      <c r="W886" s="109"/>
      <c r="X886" s="1"/>
      <c r="Y886" s="1"/>
      <c r="Z886" s="7"/>
      <c r="AA886" s="7"/>
      <c r="AB886" s="109"/>
      <c r="AC886" s="109"/>
      <c r="AD886" s="1"/>
      <c r="AE886" s="1"/>
      <c r="AF886" s="7"/>
      <c r="AG886" s="7"/>
      <c r="AH886" s="109"/>
      <c r="AI886" s="109"/>
      <c r="AJ886" s="1"/>
      <c r="AK886" s="1"/>
      <c r="AL886" s="7"/>
      <c r="AM886" s="7"/>
      <c r="AN886" s="109"/>
      <c r="AO886" s="109"/>
      <c r="AP886" s="1"/>
      <c r="AQ886" s="1"/>
      <c r="AR886" s="7"/>
      <c r="AS886" s="7"/>
      <c r="AT886" s="109"/>
      <c r="AU886" s="109"/>
      <c r="AV886" s="1"/>
      <c r="AW886" s="1"/>
      <c r="AX886" s="7"/>
      <c r="AY886" s="7"/>
      <c r="AZ886" s="109"/>
      <c r="BA886" s="109"/>
      <c r="BB886" s="1"/>
      <c r="BC886" s="1"/>
      <c r="BD886" s="7"/>
      <c r="BE886" s="7"/>
      <c r="BF886" s="109"/>
      <c r="BG886" s="109"/>
    </row>
    <row r="887" spans="1:59" ht="14.25" customHeight="1">
      <c r="A887" s="1"/>
      <c r="B887" s="7"/>
      <c r="C887" s="7"/>
      <c r="D887" s="109"/>
      <c r="E887" s="109"/>
      <c r="F887" s="1"/>
      <c r="G887" s="1"/>
      <c r="H887" s="7"/>
      <c r="I887" s="7"/>
      <c r="J887" s="109"/>
      <c r="K887" s="109"/>
      <c r="L887" s="1"/>
      <c r="M887" s="1"/>
      <c r="N887" s="7"/>
      <c r="O887" s="7"/>
      <c r="P887" s="109"/>
      <c r="Q887" s="109"/>
      <c r="R887" s="1"/>
      <c r="S887" s="1"/>
      <c r="T887" s="7"/>
      <c r="U887" s="7"/>
      <c r="V887" s="109"/>
      <c r="W887" s="109"/>
      <c r="X887" s="1"/>
      <c r="Y887" s="1"/>
      <c r="Z887" s="7"/>
      <c r="AA887" s="7"/>
      <c r="AB887" s="109"/>
      <c r="AC887" s="109"/>
      <c r="AD887" s="1"/>
      <c r="AE887" s="1"/>
      <c r="AF887" s="7"/>
      <c r="AG887" s="7"/>
      <c r="AH887" s="109"/>
      <c r="AI887" s="109"/>
      <c r="AJ887" s="1"/>
      <c r="AK887" s="1"/>
      <c r="AL887" s="7"/>
      <c r="AM887" s="7"/>
      <c r="AN887" s="109"/>
      <c r="AO887" s="109"/>
      <c r="AP887" s="1"/>
      <c r="AQ887" s="1"/>
      <c r="AR887" s="7"/>
      <c r="AS887" s="7"/>
      <c r="AT887" s="109"/>
      <c r="AU887" s="109"/>
      <c r="AV887" s="1"/>
      <c r="AW887" s="1"/>
      <c r="AX887" s="7"/>
      <c r="AY887" s="7"/>
      <c r="AZ887" s="109"/>
      <c r="BA887" s="109"/>
      <c r="BB887" s="1"/>
      <c r="BC887" s="1"/>
      <c r="BD887" s="7"/>
      <c r="BE887" s="7"/>
      <c r="BF887" s="109"/>
      <c r="BG887" s="109"/>
    </row>
    <row r="888" spans="1:59" ht="14.25" customHeight="1">
      <c r="A888" s="1"/>
      <c r="B888" s="7"/>
      <c r="C888" s="7"/>
      <c r="D888" s="109"/>
      <c r="E888" s="109"/>
      <c r="F888" s="1"/>
      <c r="G888" s="1"/>
      <c r="H888" s="7"/>
      <c r="I888" s="7"/>
      <c r="J888" s="109"/>
      <c r="K888" s="109"/>
      <c r="L888" s="1"/>
      <c r="M888" s="1"/>
      <c r="N888" s="7"/>
      <c r="O888" s="7"/>
      <c r="P888" s="109"/>
      <c r="Q888" s="109"/>
      <c r="R888" s="1"/>
      <c r="S888" s="1"/>
      <c r="T888" s="7"/>
      <c r="U888" s="7"/>
      <c r="V888" s="109"/>
      <c r="W888" s="109"/>
      <c r="X888" s="1"/>
      <c r="Y888" s="1"/>
      <c r="Z888" s="7"/>
      <c r="AA888" s="7"/>
      <c r="AB888" s="109"/>
      <c r="AC888" s="109"/>
      <c r="AD888" s="1"/>
      <c r="AE888" s="1"/>
      <c r="AF888" s="7"/>
      <c r="AG888" s="7"/>
      <c r="AH888" s="109"/>
      <c r="AI888" s="109"/>
      <c r="AJ888" s="1"/>
      <c r="AK888" s="1"/>
      <c r="AL888" s="7"/>
      <c r="AM888" s="7"/>
      <c r="AN888" s="109"/>
      <c r="AO888" s="109"/>
      <c r="AP888" s="1"/>
      <c r="AQ888" s="1"/>
      <c r="AR888" s="7"/>
      <c r="AS888" s="7"/>
      <c r="AT888" s="109"/>
      <c r="AU888" s="109"/>
      <c r="AV888" s="1"/>
      <c r="AW888" s="1"/>
      <c r="AX888" s="7"/>
      <c r="AY888" s="7"/>
      <c r="AZ888" s="109"/>
      <c r="BA888" s="109"/>
      <c r="BB888" s="1"/>
      <c r="BC888" s="1"/>
      <c r="BD888" s="7"/>
      <c r="BE888" s="7"/>
      <c r="BF888" s="109"/>
      <c r="BG888" s="109"/>
    </row>
    <row r="889" spans="1:59" ht="14.25" customHeight="1">
      <c r="A889" s="1"/>
      <c r="B889" s="7"/>
      <c r="C889" s="7"/>
      <c r="D889" s="109"/>
      <c r="E889" s="109"/>
      <c r="F889" s="1"/>
      <c r="G889" s="1"/>
      <c r="H889" s="7"/>
      <c r="I889" s="7"/>
      <c r="J889" s="109"/>
      <c r="K889" s="109"/>
      <c r="L889" s="1"/>
      <c r="M889" s="1"/>
      <c r="N889" s="7"/>
      <c r="O889" s="7"/>
      <c r="P889" s="109"/>
      <c r="Q889" s="109"/>
      <c r="R889" s="1"/>
      <c r="S889" s="1"/>
      <c r="T889" s="7"/>
      <c r="U889" s="7"/>
      <c r="V889" s="109"/>
      <c r="W889" s="109"/>
      <c r="X889" s="1"/>
      <c r="Y889" s="1"/>
      <c r="Z889" s="7"/>
      <c r="AA889" s="7"/>
      <c r="AB889" s="109"/>
      <c r="AC889" s="109"/>
      <c r="AD889" s="1"/>
      <c r="AE889" s="1"/>
      <c r="AF889" s="7"/>
      <c r="AG889" s="7"/>
      <c r="AH889" s="109"/>
      <c r="AI889" s="109"/>
      <c r="AJ889" s="1"/>
      <c r="AK889" s="1"/>
      <c r="AL889" s="7"/>
      <c r="AM889" s="7"/>
      <c r="AN889" s="109"/>
      <c r="AO889" s="109"/>
      <c r="AP889" s="1"/>
      <c r="AQ889" s="1"/>
      <c r="AR889" s="7"/>
      <c r="AS889" s="7"/>
      <c r="AT889" s="109"/>
      <c r="AU889" s="109"/>
      <c r="AV889" s="1"/>
      <c r="AW889" s="1"/>
      <c r="AX889" s="7"/>
      <c r="AY889" s="7"/>
      <c r="AZ889" s="109"/>
      <c r="BA889" s="109"/>
      <c r="BB889" s="1"/>
      <c r="BC889" s="1"/>
      <c r="BD889" s="7"/>
      <c r="BE889" s="7"/>
      <c r="BF889" s="109"/>
      <c r="BG889" s="109"/>
    </row>
    <row r="890" spans="1:59" ht="14.25" customHeight="1">
      <c r="A890" s="1"/>
      <c r="B890" s="7"/>
      <c r="C890" s="7"/>
      <c r="D890" s="109"/>
      <c r="E890" s="109"/>
      <c r="F890" s="1"/>
      <c r="G890" s="1"/>
      <c r="H890" s="7"/>
      <c r="I890" s="7"/>
      <c r="J890" s="109"/>
      <c r="K890" s="109"/>
      <c r="L890" s="1"/>
      <c r="M890" s="1"/>
      <c r="N890" s="7"/>
      <c r="O890" s="7"/>
      <c r="P890" s="109"/>
      <c r="Q890" s="109"/>
      <c r="R890" s="1"/>
      <c r="S890" s="1"/>
      <c r="T890" s="7"/>
      <c r="U890" s="7"/>
      <c r="V890" s="109"/>
      <c r="W890" s="109"/>
      <c r="X890" s="1"/>
      <c r="Y890" s="1"/>
      <c r="Z890" s="7"/>
      <c r="AA890" s="7"/>
      <c r="AB890" s="109"/>
      <c r="AC890" s="109"/>
      <c r="AD890" s="1"/>
      <c r="AE890" s="1"/>
      <c r="AF890" s="7"/>
      <c r="AG890" s="7"/>
      <c r="AH890" s="109"/>
      <c r="AI890" s="109"/>
      <c r="AJ890" s="1"/>
      <c r="AK890" s="1"/>
      <c r="AL890" s="7"/>
      <c r="AM890" s="7"/>
      <c r="AN890" s="109"/>
      <c r="AO890" s="109"/>
      <c r="AP890" s="1"/>
      <c r="AQ890" s="1"/>
      <c r="AR890" s="7"/>
      <c r="AS890" s="7"/>
      <c r="AT890" s="109"/>
      <c r="AU890" s="109"/>
      <c r="AV890" s="1"/>
      <c r="AW890" s="1"/>
      <c r="AX890" s="7"/>
      <c r="AY890" s="7"/>
      <c r="AZ890" s="109"/>
      <c r="BA890" s="109"/>
      <c r="BB890" s="1"/>
      <c r="BC890" s="1"/>
      <c r="BD890" s="7"/>
      <c r="BE890" s="7"/>
      <c r="BF890" s="109"/>
      <c r="BG890" s="109"/>
    </row>
    <row r="891" spans="1:59" ht="14.25" customHeight="1">
      <c r="A891" s="1"/>
      <c r="B891" s="7"/>
      <c r="C891" s="7"/>
      <c r="D891" s="109"/>
      <c r="E891" s="109"/>
      <c r="F891" s="1"/>
      <c r="G891" s="1"/>
      <c r="H891" s="7"/>
      <c r="I891" s="7"/>
      <c r="J891" s="109"/>
      <c r="K891" s="109"/>
      <c r="L891" s="1"/>
      <c r="M891" s="1"/>
      <c r="N891" s="7"/>
      <c r="O891" s="7"/>
      <c r="P891" s="109"/>
      <c r="Q891" s="109"/>
      <c r="R891" s="1"/>
      <c r="S891" s="1"/>
      <c r="T891" s="7"/>
      <c r="U891" s="7"/>
      <c r="V891" s="109"/>
      <c r="W891" s="109"/>
      <c r="X891" s="1"/>
      <c r="Y891" s="1"/>
      <c r="Z891" s="7"/>
      <c r="AA891" s="7"/>
      <c r="AB891" s="109"/>
      <c r="AC891" s="109"/>
      <c r="AD891" s="1"/>
      <c r="AE891" s="1"/>
      <c r="AF891" s="7"/>
      <c r="AG891" s="7"/>
      <c r="AH891" s="109"/>
      <c r="AI891" s="109"/>
      <c r="AJ891" s="1"/>
      <c r="AK891" s="1"/>
      <c r="AL891" s="7"/>
      <c r="AM891" s="7"/>
      <c r="AN891" s="109"/>
      <c r="AO891" s="109"/>
      <c r="AP891" s="1"/>
      <c r="AQ891" s="1"/>
      <c r="AR891" s="7"/>
      <c r="AS891" s="7"/>
      <c r="AT891" s="109"/>
      <c r="AU891" s="109"/>
      <c r="AV891" s="1"/>
      <c r="AW891" s="1"/>
      <c r="AX891" s="7"/>
      <c r="AY891" s="7"/>
      <c r="AZ891" s="109"/>
      <c r="BA891" s="109"/>
      <c r="BB891" s="1"/>
      <c r="BC891" s="1"/>
      <c r="BD891" s="7"/>
      <c r="BE891" s="7"/>
      <c r="BF891" s="109"/>
      <c r="BG891" s="109"/>
    </row>
    <row r="892" spans="1:59" ht="14.25" customHeight="1">
      <c r="A892" s="1"/>
      <c r="B892" s="7"/>
      <c r="C892" s="7"/>
      <c r="D892" s="109"/>
      <c r="E892" s="109"/>
      <c r="F892" s="1"/>
      <c r="G892" s="1"/>
      <c r="H892" s="7"/>
      <c r="I892" s="7"/>
      <c r="J892" s="109"/>
      <c r="K892" s="109"/>
      <c r="L892" s="1"/>
      <c r="M892" s="1"/>
      <c r="N892" s="7"/>
      <c r="O892" s="7"/>
      <c r="P892" s="109"/>
      <c r="Q892" s="109"/>
      <c r="R892" s="1"/>
      <c r="S892" s="1"/>
      <c r="T892" s="7"/>
      <c r="U892" s="7"/>
      <c r="V892" s="109"/>
      <c r="W892" s="109"/>
      <c r="X892" s="1"/>
      <c r="Y892" s="1"/>
      <c r="Z892" s="7"/>
      <c r="AA892" s="7"/>
      <c r="AB892" s="109"/>
      <c r="AC892" s="109"/>
      <c r="AD892" s="1"/>
      <c r="AE892" s="1"/>
      <c r="AF892" s="7"/>
      <c r="AG892" s="7"/>
      <c r="AH892" s="109"/>
      <c r="AI892" s="109"/>
      <c r="AJ892" s="1"/>
      <c r="AK892" s="1"/>
      <c r="AL892" s="7"/>
      <c r="AM892" s="7"/>
      <c r="AN892" s="109"/>
      <c r="AO892" s="109"/>
      <c r="AP892" s="1"/>
      <c r="AQ892" s="1"/>
      <c r="AR892" s="7"/>
      <c r="AS892" s="7"/>
      <c r="AT892" s="109"/>
      <c r="AU892" s="109"/>
      <c r="AV892" s="1"/>
      <c r="AW892" s="1"/>
      <c r="AX892" s="7"/>
      <c r="AY892" s="7"/>
      <c r="AZ892" s="109"/>
      <c r="BA892" s="109"/>
      <c r="BB892" s="1"/>
      <c r="BC892" s="1"/>
      <c r="BD892" s="7"/>
      <c r="BE892" s="7"/>
      <c r="BF892" s="109"/>
      <c r="BG892" s="109"/>
    </row>
    <row r="893" spans="1:59" ht="14.25" customHeight="1">
      <c r="A893" s="1"/>
      <c r="B893" s="7"/>
      <c r="C893" s="7"/>
      <c r="D893" s="109"/>
      <c r="E893" s="109"/>
      <c r="F893" s="1"/>
      <c r="G893" s="1"/>
      <c r="H893" s="7"/>
      <c r="I893" s="7"/>
      <c r="J893" s="109"/>
      <c r="K893" s="109"/>
      <c r="L893" s="1"/>
      <c r="M893" s="1"/>
      <c r="N893" s="7"/>
      <c r="O893" s="7"/>
      <c r="P893" s="109"/>
      <c r="Q893" s="109"/>
      <c r="R893" s="1"/>
      <c r="S893" s="1"/>
      <c r="T893" s="7"/>
      <c r="U893" s="7"/>
      <c r="V893" s="109"/>
      <c r="W893" s="109"/>
      <c r="X893" s="1"/>
      <c r="Y893" s="1"/>
      <c r="Z893" s="7"/>
      <c r="AA893" s="7"/>
      <c r="AB893" s="109"/>
      <c r="AC893" s="109"/>
      <c r="AD893" s="1"/>
      <c r="AE893" s="1"/>
      <c r="AF893" s="7"/>
      <c r="AG893" s="7"/>
      <c r="AH893" s="109"/>
      <c r="AI893" s="109"/>
      <c r="AJ893" s="1"/>
      <c r="AK893" s="1"/>
      <c r="AL893" s="7"/>
      <c r="AM893" s="7"/>
      <c r="AN893" s="109"/>
      <c r="AO893" s="109"/>
      <c r="AP893" s="1"/>
      <c r="AQ893" s="1"/>
      <c r="AR893" s="7"/>
      <c r="AS893" s="7"/>
      <c r="AT893" s="109"/>
      <c r="AU893" s="109"/>
      <c r="AV893" s="1"/>
      <c r="AW893" s="1"/>
      <c r="AX893" s="7"/>
      <c r="AY893" s="7"/>
      <c r="AZ893" s="109"/>
      <c r="BA893" s="109"/>
      <c r="BB893" s="1"/>
      <c r="BC893" s="1"/>
      <c r="BD893" s="7"/>
      <c r="BE893" s="7"/>
      <c r="BF893" s="109"/>
      <c r="BG893" s="109"/>
    </row>
    <row r="894" spans="1:59" ht="14.25" customHeight="1">
      <c r="A894" s="1"/>
      <c r="B894" s="7"/>
      <c r="C894" s="7"/>
      <c r="D894" s="109"/>
      <c r="E894" s="109"/>
      <c r="F894" s="1"/>
      <c r="G894" s="1"/>
      <c r="H894" s="7"/>
      <c r="I894" s="7"/>
      <c r="J894" s="109"/>
      <c r="K894" s="109"/>
      <c r="L894" s="1"/>
      <c r="M894" s="1"/>
      <c r="N894" s="7"/>
      <c r="O894" s="7"/>
      <c r="P894" s="109"/>
      <c r="Q894" s="109"/>
      <c r="R894" s="1"/>
      <c r="S894" s="1"/>
      <c r="T894" s="7"/>
      <c r="U894" s="7"/>
      <c r="V894" s="109"/>
      <c r="W894" s="109"/>
      <c r="X894" s="1"/>
      <c r="Y894" s="1"/>
      <c r="Z894" s="7"/>
      <c r="AA894" s="7"/>
      <c r="AB894" s="109"/>
      <c r="AC894" s="109"/>
      <c r="AD894" s="1"/>
      <c r="AE894" s="1"/>
      <c r="AF894" s="7"/>
      <c r="AG894" s="7"/>
      <c r="AH894" s="109"/>
      <c r="AI894" s="109"/>
      <c r="AJ894" s="1"/>
      <c r="AK894" s="1"/>
      <c r="AL894" s="7"/>
      <c r="AM894" s="7"/>
      <c r="AN894" s="109"/>
      <c r="AO894" s="109"/>
      <c r="AP894" s="1"/>
      <c r="AQ894" s="1"/>
      <c r="AR894" s="7"/>
      <c r="AS894" s="7"/>
      <c r="AT894" s="109"/>
      <c r="AU894" s="109"/>
      <c r="AV894" s="1"/>
      <c r="AW894" s="1"/>
      <c r="AX894" s="7"/>
      <c r="AY894" s="7"/>
      <c r="AZ894" s="109"/>
      <c r="BA894" s="109"/>
      <c r="BB894" s="1"/>
      <c r="BC894" s="1"/>
      <c r="BD894" s="7"/>
      <c r="BE894" s="7"/>
      <c r="BF894" s="109"/>
      <c r="BG894" s="109"/>
    </row>
    <row r="895" spans="1:59" ht="14.25" customHeight="1">
      <c r="A895" s="1"/>
      <c r="B895" s="7"/>
      <c r="C895" s="7"/>
      <c r="D895" s="109"/>
      <c r="E895" s="109"/>
      <c r="F895" s="1"/>
      <c r="G895" s="1"/>
      <c r="H895" s="7"/>
      <c r="I895" s="7"/>
      <c r="J895" s="109"/>
      <c r="K895" s="109"/>
      <c r="L895" s="1"/>
      <c r="M895" s="1"/>
      <c r="N895" s="7"/>
      <c r="O895" s="7"/>
      <c r="P895" s="109"/>
      <c r="Q895" s="109"/>
      <c r="R895" s="1"/>
      <c r="S895" s="1"/>
      <c r="T895" s="7"/>
      <c r="U895" s="7"/>
      <c r="V895" s="109"/>
      <c r="W895" s="109"/>
      <c r="X895" s="1"/>
      <c r="Y895" s="1"/>
      <c r="Z895" s="7"/>
      <c r="AA895" s="7"/>
      <c r="AB895" s="109"/>
      <c r="AC895" s="109"/>
      <c r="AD895" s="1"/>
      <c r="AE895" s="1"/>
      <c r="AF895" s="7"/>
      <c r="AG895" s="7"/>
      <c r="AH895" s="109"/>
      <c r="AI895" s="109"/>
      <c r="AJ895" s="1"/>
      <c r="AK895" s="1"/>
      <c r="AL895" s="7"/>
      <c r="AM895" s="7"/>
      <c r="AN895" s="109"/>
      <c r="AO895" s="109"/>
      <c r="AP895" s="1"/>
      <c r="AQ895" s="1"/>
      <c r="AR895" s="7"/>
      <c r="AS895" s="7"/>
      <c r="AT895" s="109"/>
      <c r="AU895" s="109"/>
      <c r="AV895" s="1"/>
      <c r="AW895" s="1"/>
      <c r="AX895" s="7"/>
      <c r="AY895" s="7"/>
      <c r="AZ895" s="109"/>
      <c r="BA895" s="109"/>
      <c r="BB895" s="1"/>
      <c r="BC895" s="1"/>
      <c r="BD895" s="7"/>
      <c r="BE895" s="7"/>
      <c r="BF895" s="109"/>
      <c r="BG895" s="109"/>
    </row>
    <row r="896" spans="1:59" ht="14.25" customHeight="1">
      <c r="A896" s="1"/>
      <c r="B896" s="7"/>
      <c r="C896" s="7"/>
      <c r="D896" s="109"/>
      <c r="E896" s="109"/>
      <c r="F896" s="1"/>
      <c r="G896" s="1"/>
      <c r="H896" s="7"/>
      <c r="I896" s="7"/>
      <c r="J896" s="109"/>
      <c r="K896" s="109"/>
      <c r="L896" s="1"/>
      <c r="M896" s="1"/>
      <c r="N896" s="7"/>
      <c r="O896" s="7"/>
      <c r="P896" s="109"/>
      <c r="Q896" s="109"/>
      <c r="R896" s="1"/>
      <c r="S896" s="1"/>
      <c r="T896" s="7"/>
      <c r="U896" s="7"/>
      <c r="V896" s="109"/>
      <c r="W896" s="109"/>
      <c r="X896" s="1"/>
      <c r="Y896" s="1"/>
      <c r="Z896" s="7"/>
      <c r="AA896" s="7"/>
      <c r="AB896" s="109"/>
      <c r="AC896" s="109"/>
      <c r="AD896" s="1"/>
      <c r="AE896" s="1"/>
      <c r="AF896" s="7"/>
      <c r="AG896" s="7"/>
      <c r="AH896" s="109"/>
      <c r="AI896" s="109"/>
      <c r="AJ896" s="1"/>
      <c r="AK896" s="1"/>
      <c r="AL896" s="7"/>
      <c r="AM896" s="7"/>
      <c r="AN896" s="109"/>
      <c r="AO896" s="109"/>
      <c r="AP896" s="1"/>
      <c r="AQ896" s="1"/>
      <c r="AR896" s="7"/>
      <c r="AS896" s="7"/>
      <c r="AT896" s="109"/>
      <c r="AU896" s="109"/>
      <c r="AV896" s="1"/>
      <c r="AW896" s="1"/>
      <c r="AX896" s="7"/>
      <c r="AY896" s="7"/>
      <c r="AZ896" s="109"/>
      <c r="BA896" s="109"/>
      <c r="BB896" s="1"/>
      <c r="BC896" s="1"/>
      <c r="BD896" s="7"/>
      <c r="BE896" s="7"/>
      <c r="BF896" s="109"/>
      <c r="BG896" s="109"/>
    </row>
    <row r="897" spans="1:59" ht="14.25" customHeight="1">
      <c r="A897" s="1"/>
      <c r="B897" s="7"/>
      <c r="C897" s="7"/>
      <c r="D897" s="109"/>
      <c r="E897" s="109"/>
      <c r="F897" s="1"/>
      <c r="G897" s="1"/>
      <c r="H897" s="7"/>
      <c r="I897" s="7"/>
      <c r="J897" s="109"/>
      <c r="K897" s="109"/>
      <c r="L897" s="1"/>
      <c r="M897" s="1"/>
      <c r="N897" s="7"/>
      <c r="O897" s="7"/>
      <c r="P897" s="109"/>
      <c r="Q897" s="109"/>
      <c r="R897" s="1"/>
      <c r="S897" s="1"/>
      <c r="T897" s="7"/>
      <c r="U897" s="7"/>
      <c r="V897" s="109"/>
      <c r="W897" s="109"/>
      <c r="X897" s="1"/>
      <c r="Y897" s="1"/>
      <c r="Z897" s="7"/>
      <c r="AA897" s="7"/>
      <c r="AB897" s="109"/>
      <c r="AC897" s="109"/>
      <c r="AD897" s="1"/>
      <c r="AE897" s="1"/>
      <c r="AF897" s="7"/>
      <c r="AG897" s="7"/>
      <c r="AH897" s="109"/>
      <c r="AI897" s="109"/>
      <c r="AJ897" s="1"/>
      <c r="AK897" s="1"/>
      <c r="AL897" s="7"/>
      <c r="AM897" s="7"/>
      <c r="AN897" s="109"/>
      <c r="AO897" s="109"/>
      <c r="AP897" s="1"/>
      <c r="AQ897" s="1"/>
      <c r="AR897" s="7"/>
      <c r="AS897" s="7"/>
      <c r="AT897" s="109"/>
      <c r="AU897" s="109"/>
      <c r="AV897" s="1"/>
      <c r="AW897" s="1"/>
      <c r="AX897" s="7"/>
      <c r="AY897" s="7"/>
      <c r="AZ897" s="109"/>
      <c r="BA897" s="109"/>
      <c r="BB897" s="1"/>
      <c r="BC897" s="1"/>
      <c r="BD897" s="7"/>
      <c r="BE897" s="7"/>
      <c r="BF897" s="109"/>
      <c r="BG897" s="109"/>
    </row>
    <row r="898" spans="1:59" ht="14.25" customHeight="1">
      <c r="A898" s="1"/>
      <c r="B898" s="7"/>
      <c r="C898" s="7"/>
      <c r="D898" s="109"/>
      <c r="E898" s="109"/>
      <c r="F898" s="1"/>
      <c r="G898" s="1"/>
      <c r="H898" s="7"/>
      <c r="I898" s="7"/>
      <c r="J898" s="109"/>
      <c r="K898" s="109"/>
      <c r="L898" s="1"/>
      <c r="M898" s="1"/>
      <c r="N898" s="7"/>
      <c r="O898" s="7"/>
      <c r="P898" s="109"/>
      <c r="Q898" s="109"/>
      <c r="R898" s="1"/>
      <c r="S898" s="1"/>
      <c r="T898" s="7"/>
      <c r="U898" s="7"/>
      <c r="V898" s="109"/>
      <c r="W898" s="109"/>
      <c r="X898" s="1"/>
      <c r="Y898" s="1"/>
      <c r="Z898" s="7"/>
      <c r="AA898" s="7"/>
      <c r="AB898" s="109"/>
      <c r="AC898" s="109"/>
      <c r="AD898" s="1"/>
      <c r="AE898" s="1"/>
      <c r="AF898" s="7"/>
      <c r="AG898" s="7"/>
      <c r="AH898" s="109"/>
      <c r="AI898" s="109"/>
      <c r="AJ898" s="1"/>
      <c r="AK898" s="1"/>
      <c r="AL898" s="7"/>
      <c r="AM898" s="7"/>
      <c r="AN898" s="109"/>
      <c r="AO898" s="109"/>
      <c r="AP898" s="1"/>
      <c r="AQ898" s="1"/>
      <c r="AR898" s="7"/>
      <c r="AS898" s="7"/>
      <c r="AT898" s="109"/>
      <c r="AU898" s="109"/>
      <c r="AV898" s="1"/>
      <c r="AW898" s="1"/>
      <c r="AX898" s="7"/>
      <c r="AY898" s="7"/>
      <c r="AZ898" s="109"/>
      <c r="BA898" s="109"/>
      <c r="BB898" s="1"/>
      <c r="BC898" s="1"/>
      <c r="BD898" s="7"/>
      <c r="BE898" s="7"/>
      <c r="BF898" s="109"/>
      <c r="BG898" s="109"/>
    </row>
    <row r="899" spans="1:59" ht="14.25" customHeight="1">
      <c r="A899" s="1"/>
      <c r="B899" s="7"/>
      <c r="C899" s="7"/>
      <c r="D899" s="109"/>
      <c r="E899" s="109"/>
      <c r="F899" s="1"/>
      <c r="G899" s="1"/>
      <c r="H899" s="7"/>
      <c r="I899" s="7"/>
      <c r="J899" s="109"/>
      <c r="K899" s="109"/>
      <c r="L899" s="1"/>
      <c r="M899" s="1"/>
      <c r="N899" s="7"/>
      <c r="O899" s="7"/>
      <c r="P899" s="109"/>
      <c r="Q899" s="109"/>
      <c r="R899" s="1"/>
      <c r="S899" s="1"/>
      <c r="T899" s="7"/>
      <c r="U899" s="7"/>
      <c r="V899" s="109"/>
      <c r="W899" s="109"/>
      <c r="X899" s="1"/>
      <c r="Y899" s="1"/>
      <c r="Z899" s="7"/>
      <c r="AA899" s="7"/>
      <c r="AB899" s="109"/>
      <c r="AC899" s="109"/>
      <c r="AD899" s="1"/>
      <c r="AE899" s="1"/>
      <c r="AF899" s="7"/>
      <c r="AG899" s="7"/>
      <c r="AH899" s="109"/>
      <c r="AI899" s="109"/>
      <c r="AJ899" s="1"/>
      <c r="AK899" s="1"/>
      <c r="AL899" s="7"/>
      <c r="AM899" s="7"/>
      <c r="AN899" s="109"/>
      <c r="AO899" s="109"/>
      <c r="AP899" s="1"/>
      <c r="AQ899" s="1"/>
      <c r="AR899" s="7"/>
      <c r="AS899" s="7"/>
      <c r="AT899" s="109"/>
      <c r="AU899" s="109"/>
      <c r="AV899" s="1"/>
      <c r="AW899" s="1"/>
      <c r="AX899" s="7"/>
      <c r="AY899" s="7"/>
      <c r="AZ899" s="109"/>
      <c r="BA899" s="109"/>
      <c r="BB899" s="1"/>
      <c r="BC899" s="1"/>
      <c r="BD899" s="7"/>
      <c r="BE899" s="7"/>
      <c r="BF899" s="109"/>
      <c r="BG899" s="109"/>
    </row>
    <row r="900" spans="1:59" ht="14.25" customHeight="1">
      <c r="A900" s="1"/>
      <c r="B900" s="7"/>
      <c r="C900" s="7"/>
      <c r="D900" s="109"/>
      <c r="E900" s="109"/>
      <c r="F900" s="1"/>
      <c r="G900" s="1"/>
      <c r="H900" s="7"/>
      <c r="I900" s="7"/>
      <c r="J900" s="109"/>
      <c r="K900" s="109"/>
      <c r="L900" s="1"/>
      <c r="M900" s="1"/>
      <c r="N900" s="7"/>
      <c r="O900" s="7"/>
      <c r="P900" s="109"/>
      <c r="Q900" s="109"/>
      <c r="R900" s="1"/>
      <c r="S900" s="1"/>
      <c r="T900" s="7"/>
      <c r="U900" s="7"/>
      <c r="V900" s="109"/>
      <c r="W900" s="109"/>
      <c r="X900" s="1"/>
      <c r="Y900" s="1"/>
      <c r="Z900" s="7"/>
      <c r="AA900" s="7"/>
      <c r="AB900" s="109"/>
      <c r="AC900" s="109"/>
      <c r="AD900" s="1"/>
      <c r="AE900" s="1"/>
      <c r="AF900" s="7"/>
      <c r="AG900" s="7"/>
      <c r="AH900" s="109"/>
      <c r="AI900" s="109"/>
      <c r="AJ900" s="1"/>
      <c r="AK900" s="1"/>
      <c r="AL900" s="7"/>
      <c r="AM900" s="7"/>
      <c r="AN900" s="109"/>
      <c r="AO900" s="109"/>
      <c r="AP900" s="1"/>
      <c r="AQ900" s="1"/>
      <c r="AR900" s="7"/>
      <c r="AS900" s="7"/>
      <c r="AT900" s="109"/>
      <c r="AU900" s="109"/>
      <c r="AV900" s="1"/>
      <c r="AW900" s="1"/>
      <c r="AX900" s="7"/>
      <c r="AY900" s="7"/>
      <c r="AZ900" s="109"/>
      <c r="BA900" s="109"/>
      <c r="BB900" s="1"/>
      <c r="BC900" s="1"/>
      <c r="BD900" s="7"/>
      <c r="BE900" s="7"/>
      <c r="BF900" s="109"/>
      <c r="BG900" s="109"/>
    </row>
    <row r="901" spans="1:59" ht="14.25" customHeight="1">
      <c r="A901" s="1"/>
      <c r="B901" s="7"/>
      <c r="C901" s="7"/>
      <c r="D901" s="109"/>
      <c r="E901" s="109"/>
      <c r="F901" s="1"/>
      <c r="G901" s="1"/>
      <c r="H901" s="7"/>
      <c r="I901" s="7"/>
      <c r="J901" s="109"/>
      <c r="K901" s="109"/>
      <c r="L901" s="1"/>
      <c r="M901" s="1"/>
      <c r="N901" s="7"/>
      <c r="O901" s="7"/>
      <c r="P901" s="109"/>
      <c r="Q901" s="109"/>
      <c r="R901" s="1"/>
      <c r="S901" s="1"/>
      <c r="T901" s="7"/>
      <c r="U901" s="7"/>
      <c r="V901" s="109"/>
      <c r="W901" s="109"/>
      <c r="X901" s="1"/>
      <c r="Y901" s="1"/>
      <c r="Z901" s="7"/>
      <c r="AA901" s="7"/>
      <c r="AB901" s="109"/>
      <c r="AC901" s="109"/>
      <c r="AD901" s="1"/>
      <c r="AE901" s="1"/>
      <c r="AF901" s="7"/>
      <c r="AG901" s="7"/>
      <c r="AH901" s="109"/>
      <c r="AI901" s="109"/>
      <c r="AJ901" s="1"/>
      <c r="AK901" s="1"/>
      <c r="AL901" s="7"/>
      <c r="AM901" s="7"/>
      <c r="AN901" s="109"/>
      <c r="AO901" s="109"/>
      <c r="AP901" s="1"/>
      <c r="AQ901" s="1"/>
      <c r="AR901" s="7"/>
      <c r="AS901" s="7"/>
      <c r="AT901" s="109"/>
      <c r="AU901" s="109"/>
      <c r="AV901" s="1"/>
      <c r="AW901" s="1"/>
      <c r="AX901" s="7"/>
      <c r="AY901" s="7"/>
      <c r="AZ901" s="109"/>
      <c r="BA901" s="109"/>
      <c r="BB901" s="1"/>
      <c r="BC901" s="1"/>
      <c r="BD901" s="7"/>
      <c r="BE901" s="7"/>
      <c r="BF901" s="109"/>
      <c r="BG901" s="109"/>
    </row>
    <row r="902" spans="1:59" ht="14.25" customHeight="1">
      <c r="A902" s="1"/>
      <c r="B902" s="7"/>
      <c r="C902" s="7"/>
      <c r="D902" s="109"/>
      <c r="E902" s="109"/>
      <c r="F902" s="1"/>
      <c r="G902" s="1"/>
      <c r="H902" s="7"/>
      <c r="I902" s="7"/>
      <c r="J902" s="109"/>
      <c r="K902" s="109"/>
      <c r="L902" s="1"/>
      <c r="M902" s="1"/>
      <c r="N902" s="7"/>
      <c r="O902" s="7"/>
      <c r="P902" s="109"/>
      <c r="Q902" s="109"/>
      <c r="R902" s="1"/>
      <c r="S902" s="1"/>
      <c r="T902" s="7"/>
      <c r="U902" s="7"/>
      <c r="V902" s="109"/>
      <c r="W902" s="109"/>
      <c r="X902" s="1"/>
      <c r="Y902" s="1"/>
      <c r="Z902" s="7"/>
      <c r="AA902" s="7"/>
      <c r="AB902" s="109"/>
      <c r="AC902" s="109"/>
      <c r="AD902" s="1"/>
      <c r="AE902" s="1"/>
      <c r="AF902" s="7"/>
      <c r="AG902" s="7"/>
      <c r="AH902" s="109"/>
      <c r="AI902" s="109"/>
      <c r="AJ902" s="1"/>
      <c r="AK902" s="1"/>
      <c r="AL902" s="7"/>
      <c r="AM902" s="7"/>
      <c r="AN902" s="109"/>
      <c r="AO902" s="109"/>
      <c r="AP902" s="1"/>
      <c r="AQ902" s="1"/>
      <c r="AR902" s="7"/>
      <c r="AS902" s="7"/>
      <c r="AT902" s="109"/>
      <c r="AU902" s="109"/>
      <c r="AV902" s="1"/>
      <c r="AW902" s="1"/>
      <c r="AX902" s="7"/>
      <c r="AY902" s="7"/>
      <c r="AZ902" s="109"/>
      <c r="BA902" s="109"/>
      <c r="BB902" s="1"/>
      <c r="BC902" s="1"/>
      <c r="BD902" s="7"/>
      <c r="BE902" s="7"/>
      <c r="BF902" s="109"/>
      <c r="BG902" s="109"/>
    </row>
    <row r="903" spans="1:59" ht="14.25" customHeight="1">
      <c r="A903" s="1"/>
      <c r="B903" s="7"/>
      <c r="C903" s="7"/>
      <c r="D903" s="109"/>
      <c r="E903" s="109"/>
      <c r="F903" s="1"/>
      <c r="G903" s="1"/>
      <c r="H903" s="7"/>
      <c r="I903" s="7"/>
      <c r="J903" s="109"/>
      <c r="K903" s="109"/>
      <c r="L903" s="1"/>
      <c r="M903" s="1"/>
      <c r="N903" s="7"/>
      <c r="O903" s="7"/>
      <c r="P903" s="109"/>
      <c r="Q903" s="109"/>
      <c r="R903" s="1"/>
      <c r="S903" s="1"/>
      <c r="T903" s="7"/>
      <c r="U903" s="7"/>
      <c r="V903" s="109"/>
      <c r="W903" s="109"/>
      <c r="X903" s="1"/>
      <c r="Y903" s="1"/>
      <c r="Z903" s="7"/>
      <c r="AA903" s="7"/>
      <c r="AB903" s="109"/>
      <c r="AC903" s="109"/>
      <c r="AD903" s="1"/>
      <c r="AE903" s="1"/>
      <c r="AF903" s="7"/>
      <c r="AG903" s="7"/>
      <c r="AH903" s="109"/>
      <c r="AI903" s="109"/>
      <c r="AJ903" s="1"/>
      <c r="AK903" s="1"/>
      <c r="AL903" s="7"/>
      <c r="AM903" s="7"/>
      <c r="AN903" s="109"/>
      <c r="AO903" s="109"/>
      <c r="AP903" s="1"/>
      <c r="AQ903" s="1"/>
      <c r="AR903" s="7"/>
      <c r="AS903" s="7"/>
      <c r="AT903" s="109"/>
      <c r="AU903" s="109"/>
      <c r="AV903" s="1"/>
      <c r="AW903" s="1"/>
      <c r="AX903" s="7"/>
      <c r="AY903" s="7"/>
      <c r="AZ903" s="109"/>
      <c r="BA903" s="109"/>
      <c r="BB903" s="1"/>
      <c r="BC903" s="1"/>
      <c r="BD903" s="7"/>
      <c r="BE903" s="7"/>
      <c r="BF903" s="109"/>
      <c r="BG903" s="109"/>
    </row>
    <row r="904" spans="1:59" ht="14.25" customHeight="1">
      <c r="A904" s="1"/>
      <c r="B904" s="7"/>
      <c r="C904" s="7"/>
      <c r="D904" s="109"/>
      <c r="E904" s="109"/>
      <c r="F904" s="1"/>
      <c r="G904" s="1"/>
      <c r="H904" s="7"/>
      <c r="I904" s="7"/>
      <c r="J904" s="109"/>
      <c r="K904" s="109"/>
      <c r="L904" s="1"/>
      <c r="M904" s="1"/>
      <c r="N904" s="7"/>
      <c r="O904" s="7"/>
      <c r="P904" s="109"/>
      <c r="Q904" s="109"/>
      <c r="R904" s="1"/>
      <c r="S904" s="1"/>
      <c r="T904" s="7"/>
      <c r="U904" s="7"/>
      <c r="V904" s="109"/>
      <c r="W904" s="109"/>
      <c r="X904" s="1"/>
      <c r="Y904" s="1"/>
      <c r="Z904" s="7"/>
      <c r="AA904" s="7"/>
      <c r="AB904" s="109"/>
      <c r="AC904" s="109"/>
      <c r="AD904" s="1"/>
      <c r="AE904" s="1"/>
      <c r="AF904" s="7"/>
      <c r="AG904" s="7"/>
      <c r="AH904" s="109"/>
      <c r="AI904" s="109"/>
      <c r="AJ904" s="1"/>
      <c r="AK904" s="1"/>
      <c r="AL904" s="7"/>
      <c r="AM904" s="7"/>
      <c r="AN904" s="109"/>
      <c r="AO904" s="109"/>
      <c r="AP904" s="1"/>
      <c r="AQ904" s="1"/>
      <c r="AR904" s="7"/>
      <c r="AS904" s="7"/>
      <c r="AT904" s="109"/>
      <c r="AU904" s="109"/>
      <c r="AV904" s="1"/>
      <c r="AW904" s="1"/>
      <c r="AX904" s="7"/>
      <c r="AY904" s="7"/>
      <c r="AZ904" s="109"/>
      <c r="BA904" s="109"/>
      <c r="BB904" s="1"/>
      <c r="BC904" s="1"/>
      <c r="BD904" s="7"/>
      <c r="BE904" s="7"/>
      <c r="BF904" s="109"/>
      <c r="BG904" s="109"/>
    </row>
    <row r="905" spans="1:59" ht="14.25" customHeight="1">
      <c r="A905" s="1"/>
      <c r="B905" s="7"/>
      <c r="C905" s="7"/>
      <c r="D905" s="109"/>
      <c r="E905" s="109"/>
      <c r="F905" s="1"/>
      <c r="G905" s="1"/>
      <c r="H905" s="7"/>
      <c r="I905" s="7"/>
      <c r="J905" s="109"/>
      <c r="K905" s="109"/>
      <c r="L905" s="1"/>
      <c r="M905" s="1"/>
      <c r="N905" s="7"/>
      <c r="O905" s="7"/>
      <c r="P905" s="109"/>
      <c r="Q905" s="109"/>
      <c r="R905" s="1"/>
      <c r="S905" s="1"/>
      <c r="T905" s="7"/>
      <c r="U905" s="7"/>
      <c r="V905" s="109"/>
      <c r="W905" s="109"/>
      <c r="X905" s="1"/>
      <c r="Y905" s="1"/>
      <c r="Z905" s="7"/>
      <c r="AA905" s="7"/>
      <c r="AB905" s="109"/>
      <c r="AC905" s="109"/>
      <c r="AD905" s="1"/>
      <c r="AE905" s="1"/>
      <c r="AF905" s="7"/>
      <c r="AG905" s="7"/>
      <c r="AH905" s="109"/>
      <c r="AI905" s="109"/>
      <c r="AJ905" s="1"/>
      <c r="AK905" s="1"/>
      <c r="AL905" s="7"/>
      <c r="AM905" s="7"/>
      <c r="AN905" s="109"/>
      <c r="AO905" s="109"/>
      <c r="AP905" s="1"/>
      <c r="AQ905" s="1"/>
      <c r="AR905" s="7"/>
      <c r="AS905" s="7"/>
      <c r="AT905" s="109"/>
      <c r="AU905" s="109"/>
      <c r="AV905" s="1"/>
      <c r="AW905" s="1"/>
      <c r="AX905" s="7"/>
      <c r="AY905" s="7"/>
      <c r="AZ905" s="109"/>
      <c r="BA905" s="109"/>
      <c r="BB905" s="1"/>
      <c r="BC905" s="1"/>
      <c r="BD905" s="7"/>
      <c r="BE905" s="7"/>
      <c r="BF905" s="109"/>
      <c r="BG905" s="109"/>
    </row>
    <row r="906" spans="1:59" ht="14.25" customHeight="1">
      <c r="A906" s="1"/>
      <c r="B906" s="7"/>
      <c r="C906" s="7"/>
      <c r="D906" s="109"/>
      <c r="E906" s="109"/>
      <c r="F906" s="1"/>
      <c r="G906" s="1"/>
      <c r="H906" s="7"/>
      <c r="I906" s="7"/>
      <c r="J906" s="109"/>
      <c r="K906" s="109"/>
      <c r="L906" s="1"/>
      <c r="M906" s="1"/>
      <c r="N906" s="7"/>
      <c r="O906" s="7"/>
      <c r="P906" s="109"/>
      <c r="Q906" s="109"/>
      <c r="R906" s="1"/>
      <c r="S906" s="1"/>
      <c r="T906" s="7"/>
      <c r="U906" s="7"/>
      <c r="V906" s="109"/>
      <c r="W906" s="109"/>
      <c r="X906" s="1"/>
      <c r="Y906" s="1"/>
      <c r="Z906" s="7"/>
      <c r="AA906" s="7"/>
      <c r="AB906" s="109"/>
      <c r="AC906" s="109"/>
      <c r="AD906" s="1"/>
      <c r="AE906" s="1"/>
      <c r="AF906" s="7"/>
      <c r="AG906" s="7"/>
      <c r="AH906" s="109"/>
      <c r="AI906" s="109"/>
      <c r="AJ906" s="1"/>
      <c r="AK906" s="1"/>
      <c r="AL906" s="7"/>
      <c r="AM906" s="7"/>
      <c r="AN906" s="109"/>
      <c r="AO906" s="109"/>
      <c r="AP906" s="1"/>
      <c r="AQ906" s="1"/>
      <c r="AR906" s="7"/>
      <c r="AS906" s="7"/>
      <c r="AT906" s="109"/>
      <c r="AU906" s="109"/>
      <c r="AV906" s="1"/>
      <c r="AW906" s="1"/>
      <c r="AX906" s="7"/>
      <c r="AY906" s="7"/>
      <c r="AZ906" s="109"/>
      <c r="BA906" s="109"/>
      <c r="BB906" s="1"/>
      <c r="BC906" s="1"/>
      <c r="BD906" s="7"/>
      <c r="BE906" s="7"/>
      <c r="BF906" s="109"/>
      <c r="BG906" s="109"/>
    </row>
    <row r="907" spans="1:59" ht="14.25" customHeight="1">
      <c r="A907" s="1"/>
      <c r="B907" s="7"/>
      <c r="C907" s="7"/>
      <c r="D907" s="109"/>
      <c r="E907" s="109"/>
      <c r="F907" s="1"/>
      <c r="G907" s="1"/>
      <c r="H907" s="7"/>
      <c r="I907" s="7"/>
      <c r="J907" s="109"/>
      <c r="K907" s="109"/>
      <c r="L907" s="1"/>
      <c r="M907" s="1"/>
      <c r="N907" s="7"/>
      <c r="O907" s="7"/>
      <c r="P907" s="109"/>
      <c r="Q907" s="109"/>
      <c r="R907" s="1"/>
      <c r="S907" s="1"/>
      <c r="T907" s="7"/>
      <c r="U907" s="7"/>
      <c r="V907" s="109"/>
      <c r="W907" s="109"/>
      <c r="X907" s="1"/>
      <c r="Y907" s="1"/>
      <c r="Z907" s="7"/>
      <c r="AA907" s="7"/>
      <c r="AB907" s="109"/>
      <c r="AC907" s="109"/>
      <c r="AD907" s="1"/>
      <c r="AE907" s="1"/>
      <c r="AF907" s="7"/>
      <c r="AG907" s="7"/>
      <c r="AH907" s="109"/>
      <c r="AI907" s="109"/>
      <c r="AJ907" s="1"/>
      <c r="AK907" s="1"/>
      <c r="AL907" s="7"/>
      <c r="AM907" s="7"/>
      <c r="AN907" s="109"/>
      <c r="AO907" s="109"/>
      <c r="AP907" s="1"/>
      <c r="AQ907" s="1"/>
      <c r="AR907" s="7"/>
      <c r="AS907" s="7"/>
      <c r="AT907" s="109"/>
      <c r="AU907" s="109"/>
      <c r="AV907" s="1"/>
      <c r="AW907" s="1"/>
      <c r="AX907" s="7"/>
      <c r="AY907" s="7"/>
      <c r="AZ907" s="109"/>
      <c r="BA907" s="109"/>
      <c r="BB907" s="1"/>
      <c r="BC907" s="1"/>
      <c r="BD907" s="7"/>
      <c r="BE907" s="7"/>
      <c r="BF907" s="109"/>
      <c r="BG907" s="109"/>
    </row>
    <row r="908" spans="1:59" ht="14.25" customHeight="1">
      <c r="A908" s="1"/>
      <c r="B908" s="7"/>
      <c r="C908" s="7"/>
      <c r="D908" s="109"/>
      <c r="E908" s="109"/>
      <c r="F908" s="1"/>
      <c r="G908" s="1"/>
      <c r="H908" s="7"/>
      <c r="I908" s="7"/>
      <c r="J908" s="109"/>
      <c r="K908" s="109"/>
      <c r="L908" s="1"/>
      <c r="M908" s="1"/>
      <c r="N908" s="7"/>
      <c r="O908" s="7"/>
      <c r="P908" s="109"/>
      <c r="Q908" s="109"/>
      <c r="R908" s="1"/>
      <c r="S908" s="1"/>
      <c r="T908" s="7"/>
      <c r="U908" s="7"/>
      <c r="V908" s="109"/>
      <c r="W908" s="109"/>
      <c r="X908" s="1"/>
      <c r="Y908" s="1"/>
      <c r="Z908" s="7"/>
      <c r="AA908" s="7"/>
      <c r="AB908" s="109"/>
      <c r="AC908" s="109"/>
      <c r="AD908" s="1"/>
      <c r="AE908" s="1"/>
      <c r="AF908" s="7"/>
      <c r="AG908" s="7"/>
      <c r="AH908" s="109"/>
      <c r="AI908" s="109"/>
      <c r="AJ908" s="1"/>
      <c r="AK908" s="1"/>
      <c r="AL908" s="7"/>
      <c r="AM908" s="7"/>
      <c r="AN908" s="109"/>
      <c r="AO908" s="109"/>
      <c r="AP908" s="1"/>
      <c r="AQ908" s="1"/>
      <c r="AR908" s="7"/>
      <c r="AS908" s="7"/>
      <c r="AT908" s="109"/>
      <c r="AU908" s="109"/>
      <c r="AV908" s="1"/>
      <c r="AW908" s="1"/>
      <c r="AX908" s="7"/>
      <c r="AY908" s="7"/>
      <c r="AZ908" s="109"/>
      <c r="BA908" s="109"/>
      <c r="BB908" s="1"/>
      <c r="BC908" s="1"/>
      <c r="BD908" s="7"/>
      <c r="BE908" s="7"/>
      <c r="BF908" s="109"/>
      <c r="BG908" s="109"/>
    </row>
    <row r="909" spans="1:59" ht="14.25" customHeight="1">
      <c r="A909" s="1"/>
      <c r="B909" s="7"/>
      <c r="C909" s="7"/>
      <c r="D909" s="109"/>
      <c r="E909" s="109"/>
      <c r="F909" s="1"/>
      <c r="G909" s="1"/>
      <c r="H909" s="7"/>
      <c r="I909" s="7"/>
      <c r="J909" s="109"/>
      <c r="K909" s="109"/>
      <c r="L909" s="1"/>
      <c r="M909" s="1"/>
      <c r="N909" s="7"/>
      <c r="O909" s="7"/>
      <c r="P909" s="109"/>
      <c r="Q909" s="109"/>
      <c r="R909" s="1"/>
      <c r="S909" s="1"/>
      <c r="T909" s="7"/>
      <c r="U909" s="7"/>
      <c r="V909" s="109"/>
      <c r="W909" s="109"/>
      <c r="X909" s="1"/>
      <c r="Y909" s="1"/>
      <c r="Z909" s="7"/>
      <c r="AA909" s="7"/>
      <c r="AB909" s="109"/>
      <c r="AC909" s="109"/>
      <c r="AD909" s="1"/>
      <c r="AE909" s="1"/>
      <c r="AF909" s="7"/>
      <c r="AG909" s="7"/>
      <c r="AH909" s="109"/>
      <c r="AI909" s="109"/>
      <c r="AJ909" s="1"/>
      <c r="AK909" s="1"/>
      <c r="AL909" s="7"/>
      <c r="AM909" s="7"/>
      <c r="AN909" s="109"/>
      <c r="AO909" s="109"/>
      <c r="AP909" s="1"/>
      <c r="AQ909" s="1"/>
      <c r="AR909" s="7"/>
      <c r="AS909" s="7"/>
      <c r="AT909" s="109"/>
      <c r="AU909" s="109"/>
      <c r="AV909" s="1"/>
      <c r="AW909" s="1"/>
      <c r="AX909" s="7"/>
      <c r="AY909" s="7"/>
      <c r="AZ909" s="109"/>
      <c r="BA909" s="109"/>
      <c r="BB909" s="1"/>
      <c r="BC909" s="1"/>
      <c r="BD909" s="7"/>
      <c r="BE909" s="7"/>
      <c r="BF909" s="109"/>
      <c r="BG909" s="109"/>
    </row>
    <row r="910" spans="1:59" ht="14.25" customHeight="1">
      <c r="A910" s="1"/>
      <c r="B910" s="7"/>
      <c r="C910" s="7"/>
      <c r="D910" s="109"/>
      <c r="E910" s="109"/>
      <c r="F910" s="1"/>
      <c r="G910" s="1"/>
      <c r="H910" s="7"/>
      <c r="I910" s="7"/>
      <c r="J910" s="109"/>
      <c r="K910" s="109"/>
      <c r="L910" s="1"/>
      <c r="M910" s="1"/>
      <c r="N910" s="7"/>
      <c r="O910" s="7"/>
      <c r="P910" s="109"/>
      <c r="Q910" s="109"/>
      <c r="R910" s="1"/>
      <c r="S910" s="1"/>
      <c r="T910" s="7"/>
      <c r="U910" s="7"/>
      <c r="V910" s="109"/>
      <c r="W910" s="109"/>
      <c r="X910" s="1"/>
      <c r="Y910" s="1"/>
      <c r="Z910" s="7"/>
      <c r="AA910" s="7"/>
      <c r="AB910" s="109"/>
      <c r="AC910" s="109"/>
      <c r="AD910" s="1"/>
      <c r="AE910" s="1"/>
      <c r="AF910" s="7"/>
      <c r="AG910" s="7"/>
      <c r="AH910" s="109"/>
      <c r="AI910" s="109"/>
      <c r="AJ910" s="1"/>
      <c r="AK910" s="1"/>
      <c r="AL910" s="7"/>
      <c r="AM910" s="7"/>
      <c r="AN910" s="109"/>
      <c r="AO910" s="109"/>
      <c r="AP910" s="1"/>
      <c r="AQ910" s="1"/>
      <c r="AR910" s="7"/>
      <c r="AS910" s="7"/>
      <c r="AT910" s="109"/>
      <c r="AU910" s="109"/>
      <c r="AV910" s="1"/>
      <c r="AW910" s="1"/>
      <c r="AX910" s="7"/>
      <c r="AY910" s="7"/>
      <c r="AZ910" s="109"/>
      <c r="BA910" s="109"/>
      <c r="BB910" s="1"/>
      <c r="BC910" s="1"/>
      <c r="BD910" s="7"/>
      <c r="BE910" s="7"/>
      <c r="BF910" s="109"/>
      <c r="BG910" s="109"/>
    </row>
    <row r="911" spans="1:59" ht="14.25" customHeight="1">
      <c r="A911" s="1"/>
      <c r="B911" s="7"/>
      <c r="C911" s="7"/>
      <c r="D911" s="109"/>
      <c r="E911" s="109"/>
      <c r="F911" s="1"/>
      <c r="G911" s="1"/>
      <c r="H911" s="7"/>
      <c r="I911" s="7"/>
      <c r="J911" s="109"/>
      <c r="K911" s="109"/>
      <c r="L911" s="1"/>
      <c r="M911" s="1"/>
      <c r="N911" s="7"/>
      <c r="O911" s="7"/>
      <c r="P911" s="109"/>
      <c r="Q911" s="109"/>
      <c r="R911" s="1"/>
      <c r="S911" s="1"/>
      <c r="T911" s="7"/>
      <c r="U911" s="7"/>
      <c r="V911" s="109"/>
      <c r="W911" s="109"/>
      <c r="X911" s="1"/>
      <c r="Y911" s="1"/>
      <c r="Z911" s="7"/>
      <c r="AA911" s="7"/>
      <c r="AB911" s="109"/>
      <c r="AC911" s="109"/>
      <c r="AD911" s="1"/>
      <c r="AE911" s="1"/>
      <c r="AF911" s="7"/>
      <c r="AG911" s="7"/>
      <c r="AH911" s="109"/>
      <c r="AI911" s="109"/>
      <c r="AJ911" s="1"/>
      <c r="AK911" s="1"/>
      <c r="AL911" s="7"/>
      <c r="AM911" s="7"/>
      <c r="AN911" s="109"/>
      <c r="AO911" s="109"/>
      <c r="AP911" s="1"/>
      <c r="AQ911" s="1"/>
      <c r="AR911" s="7"/>
      <c r="AS911" s="7"/>
      <c r="AT911" s="109"/>
      <c r="AU911" s="109"/>
      <c r="AV911" s="1"/>
      <c r="AW911" s="1"/>
      <c r="AX911" s="7"/>
      <c r="AY911" s="7"/>
      <c r="AZ911" s="109"/>
      <c r="BA911" s="109"/>
      <c r="BB911" s="1"/>
      <c r="BC911" s="1"/>
      <c r="BD911" s="7"/>
      <c r="BE911" s="7"/>
      <c r="BF911" s="109"/>
      <c r="BG911" s="109"/>
    </row>
    <row r="912" spans="1:59" ht="14.25" customHeight="1">
      <c r="A912" s="1"/>
      <c r="B912" s="7"/>
      <c r="C912" s="7"/>
      <c r="D912" s="109"/>
      <c r="E912" s="109"/>
      <c r="F912" s="1"/>
      <c r="G912" s="1"/>
      <c r="H912" s="7"/>
      <c r="I912" s="7"/>
      <c r="J912" s="109"/>
      <c r="K912" s="109"/>
      <c r="L912" s="1"/>
      <c r="M912" s="1"/>
      <c r="N912" s="7"/>
      <c r="O912" s="7"/>
      <c r="P912" s="109"/>
      <c r="Q912" s="109"/>
      <c r="R912" s="1"/>
      <c r="S912" s="1"/>
      <c r="T912" s="7"/>
      <c r="U912" s="7"/>
      <c r="V912" s="109"/>
      <c r="W912" s="109"/>
      <c r="X912" s="1"/>
      <c r="Y912" s="1"/>
      <c r="Z912" s="7"/>
      <c r="AA912" s="7"/>
      <c r="AB912" s="109"/>
      <c r="AC912" s="109"/>
      <c r="AD912" s="1"/>
      <c r="AE912" s="1"/>
      <c r="AF912" s="7"/>
      <c r="AG912" s="7"/>
      <c r="AH912" s="109"/>
      <c r="AI912" s="109"/>
      <c r="AJ912" s="1"/>
      <c r="AK912" s="1"/>
      <c r="AL912" s="7"/>
      <c r="AM912" s="7"/>
      <c r="AN912" s="109"/>
      <c r="AO912" s="109"/>
      <c r="AP912" s="1"/>
      <c r="AQ912" s="1"/>
      <c r="AR912" s="7"/>
      <c r="AS912" s="7"/>
      <c r="AT912" s="109"/>
      <c r="AU912" s="109"/>
      <c r="AV912" s="1"/>
      <c r="AW912" s="1"/>
      <c r="AX912" s="7"/>
      <c r="AY912" s="7"/>
      <c r="AZ912" s="109"/>
      <c r="BA912" s="109"/>
      <c r="BB912" s="1"/>
      <c r="BC912" s="1"/>
      <c r="BD912" s="7"/>
      <c r="BE912" s="7"/>
      <c r="BF912" s="109"/>
      <c r="BG912" s="109"/>
    </row>
    <row r="913" spans="1:59" ht="14.25" customHeight="1">
      <c r="A913" s="1"/>
      <c r="B913" s="7"/>
      <c r="C913" s="7"/>
      <c r="D913" s="109"/>
      <c r="E913" s="109"/>
      <c r="F913" s="1"/>
      <c r="G913" s="1"/>
      <c r="H913" s="7"/>
      <c r="I913" s="7"/>
      <c r="J913" s="109"/>
      <c r="K913" s="109"/>
      <c r="L913" s="1"/>
      <c r="M913" s="1"/>
      <c r="N913" s="7"/>
      <c r="O913" s="7"/>
      <c r="P913" s="109"/>
      <c r="Q913" s="109"/>
      <c r="R913" s="1"/>
      <c r="S913" s="1"/>
      <c r="T913" s="7"/>
      <c r="U913" s="7"/>
      <c r="V913" s="109"/>
      <c r="W913" s="109"/>
      <c r="X913" s="1"/>
      <c r="Y913" s="1"/>
      <c r="Z913" s="7"/>
      <c r="AA913" s="7"/>
      <c r="AB913" s="109"/>
      <c r="AC913" s="109"/>
      <c r="AD913" s="1"/>
      <c r="AE913" s="1"/>
      <c r="AF913" s="7"/>
      <c r="AG913" s="7"/>
      <c r="AH913" s="109"/>
      <c r="AI913" s="109"/>
      <c r="AJ913" s="1"/>
      <c r="AK913" s="1"/>
      <c r="AL913" s="7"/>
      <c r="AM913" s="7"/>
      <c r="AN913" s="109"/>
      <c r="AO913" s="109"/>
      <c r="AP913" s="1"/>
      <c r="AQ913" s="1"/>
      <c r="AR913" s="7"/>
      <c r="AS913" s="7"/>
      <c r="AT913" s="109"/>
      <c r="AU913" s="109"/>
      <c r="AV913" s="1"/>
      <c r="AW913" s="1"/>
      <c r="AX913" s="7"/>
      <c r="AY913" s="7"/>
      <c r="AZ913" s="109"/>
      <c r="BA913" s="109"/>
      <c r="BB913" s="1"/>
      <c r="BC913" s="1"/>
      <c r="BD913" s="7"/>
      <c r="BE913" s="7"/>
      <c r="BF913" s="109"/>
      <c r="BG913" s="109"/>
    </row>
    <row r="914" spans="1:59" ht="14.25" customHeight="1">
      <c r="A914" s="1"/>
      <c r="B914" s="7"/>
      <c r="C914" s="7"/>
      <c r="D914" s="109"/>
      <c r="E914" s="109"/>
      <c r="F914" s="1"/>
      <c r="G914" s="1"/>
      <c r="H914" s="7"/>
      <c r="I914" s="7"/>
      <c r="J914" s="109"/>
      <c r="K914" s="109"/>
      <c r="L914" s="1"/>
      <c r="M914" s="1"/>
      <c r="N914" s="7"/>
      <c r="O914" s="7"/>
      <c r="P914" s="109"/>
      <c r="Q914" s="109"/>
      <c r="R914" s="1"/>
      <c r="S914" s="1"/>
      <c r="T914" s="7"/>
      <c r="U914" s="7"/>
      <c r="V914" s="109"/>
      <c r="W914" s="109"/>
      <c r="X914" s="1"/>
      <c r="Y914" s="1"/>
      <c r="Z914" s="7"/>
      <c r="AA914" s="7"/>
      <c r="AB914" s="109"/>
      <c r="AC914" s="109"/>
      <c r="AD914" s="1"/>
      <c r="AE914" s="1"/>
      <c r="AF914" s="7"/>
      <c r="AG914" s="7"/>
      <c r="AH914" s="109"/>
      <c r="AI914" s="109"/>
      <c r="AJ914" s="1"/>
      <c r="AK914" s="1"/>
      <c r="AL914" s="7"/>
      <c r="AM914" s="7"/>
      <c r="AN914" s="109"/>
      <c r="AO914" s="109"/>
      <c r="AP914" s="1"/>
      <c r="AQ914" s="1"/>
      <c r="AR914" s="7"/>
      <c r="AS914" s="7"/>
      <c r="AT914" s="109"/>
      <c r="AU914" s="109"/>
      <c r="AV914" s="1"/>
      <c r="AW914" s="1"/>
      <c r="AX914" s="7"/>
      <c r="AY914" s="7"/>
      <c r="AZ914" s="109"/>
      <c r="BA914" s="109"/>
      <c r="BB914" s="1"/>
      <c r="BC914" s="1"/>
      <c r="BD914" s="7"/>
      <c r="BE914" s="7"/>
      <c r="BF914" s="109"/>
      <c r="BG914" s="109"/>
    </row>
    <row r="915" spans="1:59" ht="14.25" customHeight="1">
      <c r="A915" s="1"/>
      <c r="B915" s="7"/>
      <c r="C915" s="7"/>
      <c r="D915" s="109"/>
      <c r="E915" s="109"/>
      <c r="F915" s="1"/>
      <c r="G915" s="1"/>
      <c r="H915" s="7"/>
      <c r="I915" s="7"/>
      <c r="J915" s="109"/>
      <c r="K915" s="109"/>
      <c r="L915" s="1"/>
      <c r="M915" s="1"/>
      <c r="N915" s="7"/>
      <c r="O915" s="7"/>
      <c r="P915" s="109"/>
      <c r="Q915" s="109"/>
      <c r="R915" s="1"/>
      <c r="S915" s="1"/>
      <c r="T915" s="7"/>
      <c r="U915" s="7"/>
      <c r="V915" s="109"/>
      <c r="W915" s="109"/>
      <c r="X915" s="1"/>
      <c r="Y915" s="1"/>
      <c r="Z915" s="7"/>
      <c r="AA915" s="7"/>
      <c r="AB915" s="109"/>
      <c r="AC915" s="109"/>
      <c r="AD915" s="1"/>
      <c r="AE915" s="1"/>
      <c r="AF915" s="7"/>
      <c r="AG915" s="7"/>
      <c r="AH915" s="109"/>
      <c r="AI915" s="109"/>
      <c r="AJ915" s="1"/>
      <c r="AK915" s="1"/>
      <c r="AL915" s="7"/>
      <c r="AM915" s="7"/>
      <c r="AN915" s="109"/>
      <c r="AO915" s="109"/>
      <c r="AP915" s="1"/>
      <c r="AQ915" s="1"/>
      <c r="AR915" s="7"/>
      <c r="AS915" s="7"/>
      <c r="AT915" s="109"/>
      <c r="AU915" s="109"/>
      <c r="AV915" s="1"/>
      <c r="AW915" s="1"/>
      <c r="AX915" s="7"/>
      <c r="AY915" s="7"/>
      <c r="AZ915" s="109"/>
      <c r="BA915" s="109"/>
      <c r="BB915" s="1"/>
      <c r="BC915" s="1"/>
      <c r="BD915" s="7"/>
      <c r="BE915" s="7"/>
      <c r="BF915" s="109"/>
      <c r="BG915" s="109"/>
    </row>
    <row r="916" spans="1:59" ht="14.25" customHeight="1">
      <c r="A916" s="1"/>
      <c r="B916" s="7"/>
      <c r="C916" s="7"/>
      <c r="D916" s="109"/>
      <c r="E916" s="109"/>
      <c r="F916" s="1"/>
      <c r="G916" s="1"/>
      <c r="H916" s="7"/>
      <c r="I916" s="7"/>
      <c r="J916" s="109"/>
      <c r="K916" s="109"/>
      <c r="L916" s="1"/>
      <c r="M916" s="1"/>
      <c r="N916" s="7"/>
      <c r="O916" s="7"/>
      <c r="P916" s="109"/>
      <c r="Q916" s="109"/>
      <c r="R916" s="1"/>
      <c r="S916" s="1"/>
      <c r="T916" s="7"/>
      <c r="U916" s="7"/>
      <c r="V916" s="109"/>
      <c r="W916" s="109"/>
      <c r="X916" s="1"/>
      <c r="Y916" s="1"/>
      <c r="Z916" s="7"/>
      <c r="AA916" s="7"/>
      <c r="AB916" s="109"/>
      <c r="AC916" s="109"/>
      <c r="AD916" s="1"/>
      <c r="AE916" s="1"/>
      <c r="AF916" s="7"/>
      <c r="AG916" s="7"/>
      <c r="AH916" s="109"/>
      <c r="AI916" s="109"/>
      <c r="AJ916" s="1"/>
      <c r="AK916" s="1"/>
      <c r="AL916" s="7"/>
      <c r="AM916" s="7"/>
      <c r="AN916" s="109"/>
      <c r="AO916" s="109"/>
      <c r="AP916" s="1"/>
      <c r="AQ916" s="1"/>
      <c r="AR916" s="7"/>
      <c r="AS916" s="7"/>
      <c r="AT916" s="109"/>
      <c r="AU916" s="109"/>
      <c r="AV916" s="1"/>
      <c r="AW916" s="1"/>
      <c r="AX916" s="7"/>
      <c r="AY916" s="7"/>
      <c r="AZ916" s="109"/>
      <c r="BA916" s="109"/>
      <c r="BB916" s="1"/>
      <c r="BC916" s="1"/>
      <c r="BD916" s="7"/>
      <c r="BE916" s="7"/>
      <c r="BF916" s="109"/>
      <c r="BG916" s="109"/>
    </row>
    <row r="917" spans="1:59" ht="14.25" customHeight="1">
      <c r="A917" s="1"/>
      <c r="B917" s="7"/>
      <c r="C917" s="7"/>
      <c r="D917" s="109"/>
      <c r="E917" s="109"/>
      <c r="F917" s="1"/>
      <c r="G917" s="1"/>
      <c r="H917" s="7"/>
      <c r="I917" s="7"/>
      <c r="J917" s="109"/>
      <c r="K917" s="109"/>
      <c r="L917" s="1"/>
      <c r="M917" s="1"/>
      <c r="N917" s="7"/>
      <c r="O917" s="7"/>
      <c r="P917" s="109"/>
      <c r="Q917" s="109"/>
      <c r="R917" s="1"/>
      <c r="S917" s="1"/>
      <c r="T917" s="7"/>
      <c r="U917" s="7"/>
      <c r="V917" s="109"/>
      <c r="W917" s="109"/>
      <c r="X917" s="1"/>
      <c r="Y917" s="1"/>
      <c r="Z917" s="7"/>
      <c r="AA917" s="7"/>
      <c r="AB917" s="109"/>
      <c r="AC917" s="109"/>
      <c r="AD917" s="1"/>
      <c r="AE917" s="1"/>
      <c r="AF917" s="7"/>
      <c r="AG917" s="7"/>
      <c r="AH917" s="109"/>
      <c r="AI917" s="109"/>
      <c r="AJ917" s="1"/>
      <c r="AK917" s="1"/>
      <c r="AL917" s="7"/>
      <c r="AM917" s="7"/>
      <c r="AN917" s="109"/>
      <c r="AO917" s="109"/>
      <c r="AP917" s="1"/>
      <c r="AQ917" s="1"/>
      <c r="AR917" s="7"/>
      <c r="AS917" s="7"/>
      <c r="AT917" s="109"/>
      <c r="AU917" s="109"/>
      <c r="AV917" s="1"/>
      <c r="AW917" s="1"/>
      <c r="AX917" s="7"/>
      <c r="AY917" s="7"/>
      <c r="AZ917" s="109"/>
      <c r="BA917" s="109"/>
      <c r="BB917" s="1"/>
      <c r="BC917" s="1"/>
      <c r="BD917" s="7"/>
      <c r="BE917" s="7"/>
      <c r="BF917" s="109"/>
      <c r="BG917" s="109"/>
    </row>
    <row r="918" spans="1:59" ht="14.25" customHeight="1">
      <c r="A918" s="1"/>
      <c r="B918" s="7"/>
      <c r="C918" s="7"/>
      <c r="D918" s="109"/>
      <c r="E918" s="109"/>
      <c r="F918" s="1"/>
      <c r="G918" s="1"/>
      <c r="H918" s="7"/>
      <c r="I918" s="7"/>
      <c r="J918" s="109"/>
      <c r="K918" s="109"/>
      <c r="L918" s="1"/>
      <c r="M918" s="1"/>
      <c r="N918" s="7"/>
      <c r="O918" s="7"/>
      <c r="P918" s="109"/>
      <c r="Q918" s="109"/>
      <c r="R918" s="1"/>
      <c r="S918" s="1"/>
      <c r="T918" s="7"/>
      <c r="U918" s="7"/>
      <c r="V918" s="109"/>
      <c r="W918" s="109"/>
      <c r="X918" s="1"/>
      <c r="Y918" s="1"/>
      <c r="Z918" s="7"/>
      <c r="AA918" s="7"/>
      <c r="AB918" s="109"/>
      <c r="AC918" s="109"/>
      <c r="AD918" s="1"/>
      <c r="AE918" s="1"/>
      <c r="AF918" s="7"/>
      <c r="AG918" s="7"/>
      <c r="AH918" s="109"/>
      <c r="AI918" s="109"/>
      <c r="AJ918" s="1"/>
      <c r="AK918" s="1"/>
      <c r="AL918" s="7"/>
      <c r="AM918" s="7"/>
      <c r="AN918" s="109"/>
      <c r="AO918" s="109"/>
      <c r="AP918" s="1"/>
      <c r="AQ918" s="1"/>
      <c r="AR918" s="7"/>
      <c r="AS918" s="7"/>
      <c r="AT918" s="109"/>
      <c r="AU918" s="109"/>
      <c r="AV918" s="1"/>
      <c r="AW918" s="1"/>
      <c r="AX918" s="7"/>
      <c r="AY918" s="7"/>
      <c r="AZ918" s="109"/>
      <c r="BA918" s="109"/>
      <c r="BB918" s="1"/>
      <c r="BC918" s="1"/>
      <c r="BD918" s="7"/>
      <c r="BE918" s="7"/>
      <c r="BF918" s="109"/>
      <c r="BG918" s="109"/>
    </row>
    <row r="919" spans="1:59" ht="14.25" customHeight="1">
      <c r="A919" s="1"/>
      <c r="B919" s="7"/>
      <c r="C919" s="7"/>
      <c r="D919" s="109"/>
      <c r="E919" s="109"/>
      <c r="F919" s="1"/>
      <c r="G919" s="1"/>
      <c r="H919" s="7"/>
      <c r="I919" s="7"/>
      <c r="J919" s="109"/>
      <c r="K919" s="109"/>
      <c r="L919" s="1"/>
      <c r="M919" s="1"/>
      <c r="N919" s="7"/>
      <c r="O919" s="7"/>
      <c r="P919" s="109"/>
      <c r="Q919" s="109"/>
      <c r="R919" s="1"/>
      <c r="S919" s="1"/>
      <c r="T919" s="7"/>
      <c r="U919" s="7"/>
      <c r="V919" s="109"/>
      <c r="W919" s="109"/>
      <c r="X919" s="1"/>
      <c r="Y919" s="1"/>
      <c r="Z919" s="7"/>
      <c r="AA919" s="7"/>
      <c r="AB919" s="109"/>
      <c r="AC919" s="109"/>
      <c r="AD919" s="1"/>
      <c r="AE919" s="1"/>
      <c r="AF919" s="7"/>
      <c r="AG919" s="7"/>
      <c r="AH919" s="109"/>
      <c r="AI919" s="109"/>
      <c r="AJ919" s="1"/>
      <c r="AK919" s="1"/>
      <c r="AL919" s="7"/>
      <c r="AM919" s="7"/>
      <c r="AN919" s="109"/>
      <c r="AO919" s="109"/>
      <c r="AP919" s="1"/>
      <c r="AQ919" s="1"/>
      <c r="AR919" s="7"/>
      <c r="AS919" s="7"/>
      <c r="AT919" s="109"/>
      <c r="AU919" s="109"/>
      <c r="AV919" s="1"/>
      <c r="AW919" s="1"/>
      <c r="AX919" s="7"/>
      <c r="AY919" s="7"/>
      <c r="AZ919" s="109"/>
      <c r="BA919" s="109"/>
      <c r="BB919" s="1"/>
      <c r="BC919" s="1"/>
      <c r="BD919" s="7"/>
      <c r="BE919" s="7"/>
      <c r="BF919" s="109"/>
      <c r="BG919" s="109"/>
    </row>
    <row r="920" spans="1:59" ht="14.25" customHeight="1">
      <c r="A920" s="1"/>
      <c r="B920" s="7"/>
      <c r="C920" s="7"/>
      <c r="D920" s="109"/>
      <c r="E920" s="109"/>
      <c r="F920" s="1"/>
      <c r="G920" s="1"/>
      <c r="H920" s="7"/>
      <c r="I920" s="7"/>
      <c r="J920" s="109"/>
      <c r="K920" s="109"/>
      <c r="L920" s="1"/>
      <c r="M920" s="1"/>
      <c r="N920" s="7"/>
      <c r="O920" s="7"/>
      <c r="P920" s="109"/>
      <c r="Q920" s="109"/>
      <c r="R920" s="1"/>
      <c r="S920" s="1"/>
      <c r="T920" s="7"/>
      <c r="U920" s="7"/>
      <c r="V920" s="109"/>
      <c r="W920" s="109"/>
      <c r="X920" s="1"/>
      <c r="Y920" s="1"/>
      <c r="Z920" s="7"/>
      <c r="AA920" s="7"/>
      <c r="AB920" s="109"/>
      <c r="AC920" s="109"/>
      <c r="AD920" s="1"/>
      <c r="AE920" s="1"/>
      <c r="AF920" s="7"/>
      <c r="AG920" s="7"/>
      <c r="AH920" s="109"/>
      <c r="AI920" s="109"/>
      <c r="AJ920" s="1"/>
      <c r="AK920" s="1"/>
      <c r="AL920" s="7"/>
      <c r="AM920" s="7"/>
      <c r="AN920" s="109"/>
      <c r="AO920" s="109"/>
      <c r="AP920" s="1"/>
      <c r="AQ920" s="1"/>
      <c r="AR920" s="7"/>
      <c r="AS920" s="7"/>
      <c r="AT920" s="109"/>
      <c r="AU920" s="109"/>
      <c r="AV920" s="1"/>
      <c r="AW920" s="1"/>
      <c r="AX920" s="7"/>
      <c r="AY920" s="7"/>
      <c r="AZ920" s="109"/>
      <c r="BA920" s="109"/>
      <c r="BB920" s="1"/>
      <c r="BC920" s="1"/>
      <c r="BD920" s="7"/>
      <c r="BE920" s="7"/>
      <c r="BF920" s="109"/>
      <c r="BG920" s="109"/>
    </row>
    <row r="921" spans="1:59" ht="14.25" customHeight="1">
      <c r="A921" s="1"/>
      <c r="B921" s="7"/>
      <c r="C921" s="7"/>
      <c r="D921" s="109"/>
      <c r="E921" s="109"/>
      <c r="F921" s="1"/>
      <c r="G921" s="1"/>
      <c r="H921" s="7"/>
      <c r="I921" s="7"/>
      <c r="J921" s="109"/>
      <c r="K921" s="109"/>
      <c r="L921" s="1"/>
      <c r="M921" s="1"/>
      <c r="N921" s="7"/>
      <c r="O921" s="7"/>
      <c r="P921" s="109"/>
      <c r="Q921" s="109"/>
      <c r="R921" s="1"/>
      <c r="S921" s="1"/>
      <c r="T921" s="7"/>
      <c r="U921" s="7"/>
      <c r="V921" s="109"/>
      <c r="W921" s="109"/>
      <c r="X921" s="1"/>
      <c r="Y921" s="1"/>
      <c r="Z921" s="7"/>
      <c r="AA921" s="7"/>
      <c r="AB921" s="109"/>
      <c r="AC921" s="109"/>
      <c r="AD921" s="1"/>
      <c r="AE921" s="1"/>
      <c r="AF921" s="7"/>
      <c r="AG921" s="7"/>
      <c r="AH921" s="109"/>
      <c r="AI921" s="109"/>
      <c r="AJ921" s="1"/>
      <c r="AK921" s="1"/>
      <c r="AL921" s="7"/>
      <c r="AM921" s="7"/>
      <c r="AN921" s="109"/>
      <c r="AO921" s="109"/>
      <c r="AP921" s="1"/>
      <c r="AQ921" s="1"/>
      <c r="AR921" s="7"/>
      <c r="AS921" s="7"/>
      <c r="AT921" s="109"/>
      <c r="AU921" s="109"/>
      <c r="AV921" s="1"/>
      <c r="AW921" s="1"/>
      <c r="AX921" s="7"/>
      <c r="AY921" s="7"/>
      <c r="AZ921" s="109"/>
      <c r="BA921" s="109"/>
      <c r="BB921" s="1"/>
      <c r="BC921" s="1"/>
      <c r="BD921" s="7"/>
      <c r="BE921" s="7"/>
      <c r="BF921" s="109"/>
      <c r="BG921" s="109"/>
    </row>
    <row r="922" spans="1:59" ht="14.25" customHeight="1">
      <c r="A922" s="1"/>
      <c r="B922" s="7"/>
      <c r="C922" s="7"/>
      <c r="D922" s="109"/>
      <c r="E922" s="109"/>
      <c r="F922" s="1"/>
      <c r="G922" s="1"/>
      <c r="H922" s="7"/>
      <c r="I922" s="7"/>
      <c r="J922" s="109"/>
      <c r="K922" s="109"/>
      <c r="L922" s="1"/>
      <c r="M922" s="1"/>
      <c r="N922" s="7"/>
      <c r="O922" s="7"/>
      <c r="P922" s="109"/>
      <c r="Q922" s="109"/>
      <c r="R922" s="1"/>
      <c r="S922" s="1"/>
      <c r="T922" s="7"/>
      <c r="U922" s="7"/>
      <c r="V922" s="109"/>
      <c r="W922" s="109"/>
      <c r="X922" s="1"/>
      <c r="Y922" s="1"/>
      <c r="Z922" s="7"/>
      <c r="AA922" s="7"/>
      <c r="AB922" s="109"/>
      <c r="AC922" s="109"/>
      <c r="AD922" s="1"/>
      <c r="AE922" s="1"/>
      <c r="AF922" s="7"/>
      <c r="AG922" s="7"/>
      <c r="AH922" s="109"/>
      <c r="AI922" s="109"/>
      <c r="AJ922" s="1"/>
      <c r="AK922" s="1"/>
      <c r="AL922" s="7"/>
      <c r="AM922" s="7"/>
      <c r="AN922" s="109"/>
      <c r="AO922" s="109"/>
      <c r="AP922" s="1"/>
      <c r="AQ922" s="1"/>
      <c r="AR922" s="7"/>
      <c r="AS922" s="7"/>
      <c r="AT922" s="109"/>
      <c r="AU922" s="109"/>
      <c r="AV922" s="1"/>
      <c r="AW922" s="1"/>
      <c r="AX922" s="7"/>
      <c r="AY922" s="7"/>
      <c r="AZ922" s="109"/>
      <c r="BA922" s="109"/>
      <c r="BB922" s="1"/>
      <c r="BC922" s="1"/>
      <c r="BD922" s="7"/>
      <c r="BE922" s="7"/>
      <c r="BF922" s="109"/>
      <c r="BG922" s="109"/>
    </row>
    <row r="923" spans="1:59" ht="14.25" customHeight="1">
      <c r="A923" s="1"/>
      <c r="B923" s="7"/>
      <c r="C923" s="7"/>
      <c r="D923" s="109"/>
      <c r="E923" s="109"/>
      <c r="F923" s="1"/>
      <c r="G923" s="1"/>
      <c r="H923" s="7"/>
      <c r="I923" s="7"/>
      <c r="J923" s="109"/>
      <c r="K923" s="109"/>
      <c r="L923" s="1"/>
      <c r="M923" s="1"/>
      <c r="N923" s="7"/>
      <c r="O923" s="7"/>
      <c r="P923" s="109"/>
      <c r="Q923" s="109"/>
      <c r="R923" s="1"/>
      <c r="S923" s="1"/>
      <c r="T923" s="7"/>
      <c r="U923" s="7"/>
      <c r="V923" s="109"/>
      <c r="W923" s="109"/>
      <c r="X923" s="1"/>
      <c r="Y923" s="1"/>
      <c r="Z923" s="7"/>
      <c r="AA923" s="7"/>
      <c r="AB923" s="109"/>
      <c r="AC923" s="109"/>
      <c r="AD923" s="1"/>
      <c r="AE923" s="1"/>
      <c r="AF923" s="7"/>
      <c r="AG923" s="7"/>
      <c r="AH923" s="109"/>
      <c r="AI923" s="109"/>
      <c r="AJ923" s="1"/>
      <c r="AK923" s="1"/>
      <c r="AL923" s="7"/>
      <c r="AM923" s="7"/>
      <c r="AN923" s="109"/>
      <c r="AO923" s="109"/>
      <c r="AP923" s="1"/>
      <c r="AQ923" s="1"/>
      <c r="AR923" s="7"/>
      <c r="AS923" s="7"/>
      <c r="AT923" s="109"/>
      <c r="AU923" s="109"/>
      <c r="AV923" s="1"/>
      <c r="AW923" s="1"/>
      <c r="AX923" s="7"/>
      <c r="AY923" s="7"/>
      <c r="AZ923" s="109"/>
      <c r="BA923" s="109"/>
      <c r="BB923" s="1"/>
      <c r="BC923" s="1"/>
      <c r="BD923" s="7"/>
      <c r="BE923" s="7"/>
      <c r="BF923" s="109"/>
      <c r="BG923" s="109"/>
    </row>
    <row r="924" spans="1:59" ht="14.25" customHeight="1">
      <c r="A924" s="1"/>
      <c r="B924" s="7"/>
      <c r="C924" s="7"/>
      <c r="D924" s="109"/>
      <c r="E924" s="109"/>
      <c r="F924" s="1"/>
      <c r="G924" s="1"/>
      <c r="H924" s="7"/>
      <c r="I924" s="7"/>
      <c r="J924" s="109"/>
      <c r="K924" s="109"/>
      <c r="L924" s="1"/>
      <c r="M924" s="1"/>
      <c r="N924" s="7"/>
      <c r="O924" s="7"/>
      <c r="P924" s="109"/>
      <c r="Q924" s="109"/>
      <c r="R924" s="1"/>
      <c r="S924" s="1"/>
      <c r="T924" s="7"/>
      <c r="U924" s="7"/>
      <c r="V924" s="109"/>
      <c r="W924" s="109"/>
      <c r="X924" s="1"/>
      <c r="Y924" s="1"/>
      <c r="Z924" s="7"/>
      <c r="AA924" s="7"/>
      <c r="AB924" s="109"/>
      <c r="AC924" s="109"/>
      <c r="AD924" s="1"/>
      <c r="AE924" s="1"/>
      <c r="AF924" s="7"/>
      <c r="AG924" s="7"/>
      <c r="AH924" s="109"/>
      <c r="AI924" s="109"/>
      <c r="AJ924" s="1"/>
      <c r="AK924" s="1"/>
      <c r="AL924" s="7"/>
      <c r="AM924" s="7"/>
      <c r="AN924" s="109"/>
      <c r="AO924" s="109"/>
      <c r="AP924" s="1"/>
      <c r="AQ924" s="1"/>
      <c r="AR924" s="7"/>
      <c r="AS924" s="7"/>
      <c r="AT924" s="109"/>
      <c r="AU924" s="109"/>
      <c r="AV924" s="1"/>
      <c r="AW924" s="1"/>
      <c r="AX924" s="7"/>
      <c r="AY924" s="7"/>
      <c r="AZ924" s="109"/>
      <c r="BA924" s="109"/>
      <c r="BB924" s="1"/>
      <c r="BC924" s="1"/>
      <c r="BD924" s="7"/>
      <c r="BE924" s="7"/>
      <c r="BF924" s="109"/>
      <c r="BG924" s="109"/>
    </row>
    <row r="925" spans="1:59" ht="14.25" customHeight="1">
      <c r="A925" s="1"/>
      <c r="B925" s="7"/>
      <c r="C925" s="7"/>
      <c r="D925" s="109"/>
      <c r="E925" s="109"/>
      <c r="F925" s="1"/>
      <c r="G925" s="1"/>
      <c r="H925" s="7"/>
      <c r="I925" s="7"/>
      <c r="J925" s="109"/>
      <c r="K925" s="109"/>
      <c r="L925" s="1"/>
      <c r="M925" s="1"/>
      <c r="N925" s="7"/>
      <c r="O925" s="7"/>
      <c r="P925" s="109"/>
      <c r="Q925" s="109"/>
      <c r="R925" s="1"/>
      <c r="S925" s="1"/>
      <c r="T925" s="7"/>
      <c r="U925" s="7"/>
      <c r="V925" s="109"/>
      <c r="W925" s="109"/>
      <c r="X925" s="1"/>
      <c r="Y925" s="1"/>
      <c r="Z925" s="7"/>
      <c r="AA925" s="7"/>
      <c r="AB925" s="109"/>
      <c r="AC925" s="109"/>
      <c r="AD925" s="1"/>
      <c r="AE925" s="1"/>
      <c r="AF925" s="7"/>
      <c r="AG925" s="7"/>
      <c r="AH925" s="109"/>
      <c r="AI925" s="109"/>
      <c r="AJ925" s="1"/>
      <c r="AK925" s="1"/>
      <c r="AL925" s="7"/>
      <c r="AM925" s="7"/>
      <c r="AN925" s="109"/>
      <c r="AO925" s="109"/>
      <c r="AP925" s="1"/>
      <c r="AQ925" s="1"/>
      <c r="AR925" s="7"/>
      <c r="AS925" s="7"/>
      <c r="AT925" s="109"/>
      <c r="AU925" s="109"/>
      <c r="AV925" s="1"/>
      <c r="AW925" s="1"/>
      <c r="AX925" s="7"/>
      <c r="AY925" s="7"/>
      <c r="AZ925" s="109"/>
      <c r="BA925" s="109"/>
      <c r="BB925" s="1"/>
      <c r="BC925" s="1"/>
      <c r="BD925" s="7"/>
      <c r="BE925" s="7"/>
      <c r="BF925" s="109"/>
      <c r="BG925" s="109"/>
    </row>
    <row r="926" spans="1:59" ht="14.25" customHeight="1">
      <c r="A926" s="1"/>
      <c r="B926" s="7"/>
      <c r="C926" s="7"/>
      <c r="D926" s="109"/>
      <c r="E926" s="109"/>
      <c r="F926" s="1"/>
      <c r="G926" s="1"/>
      <c r="H926" s="7"/>
      <c r="I926" s="7"/>
      <c r="J926" s="109"/>
      <c r="K926" s="109"/>
      <c r="L926" s="1"/>
      <c r="M926" s="1"/>
      <c r="N926" s="7"/>
      <c r="O926" s="7"/>
      <c r="P926" s="109"/>
      <c r="Q926" s="109"/>
      <c r="R926" s="1"/>
      <c r="S926" s="1"/>
      <c r="T926" s="7"/>
      <c r="U926" s="7"/>
      <c r="V926" s="109"/>
      <c r="W926" s="109"/>
      <c r="X926" s="1"/>
      <c r="Y926" s="1"/>
      <c r="Z926" s="7"/>
      <c r="AA926" s="7"/>
      <c r="AB926" s="109"/>
      <c r="AC926" s="109"/>
      <c r="AD926" s="1"/>
      <c r="AE926" s="1"/>
      <c r="AF926" s="7"/>
      <c r="AG926" s="7"/>
      <c r="AH926" s="109"/>
      <c r="AI926" s="109"/>
      <c r="AJ926" s="1"/>
      <c r="AK926" s="1"/>
      <c r="AL926" s="7"/>
      <c r="AM926" s="7"/>
      <c r="AN926" s="109"/>
      <c r="AO926" s="109"/>
      <c r="AP926" s="1"/>
      <c r="AQ926" s="1"/>
      <c r="AR926" s="7"/>
      <c r="AS926" s="7"/>
      <c r="AT926" s="109"/>
      <c r="AU926" s="109"/>
      <c r="AV926" s="1"/>
      <c r="AW926" s="1"/>
      <c r="AX926" s="7"/>
      <c r="AY926" s="7"/>
      <c r="AZ926" s="109"/>
      <c r="BA926" s="109"/>
      <c r="BB926" s="1"/>
      <c r="BC926" s="1"/>
      <c r="BD926" s="7"/>
      <c r="BE926" s="7"/>
      <c r="BF926" s="109"/>
      <c r="BG926" s="109"/>
    </row>
    <row r="927" spans="1:59" ht="14.25" customHeight="1">
      <c r="A927" s="1"/>
      <c r="B927" s="7"/>
      <c r="C927" s="7"/>
      <c r="D927" s="109"/>
      <c r="E927" s="109"/>
      <c r="F927" s="1"/>
      <c r="G927" s="1"/>
      <c r="H927" s="7"/>
      <c r="I927" s="7"/>
      <c r="J927" s="109"/>
      <c r="K927" s="109"/>
      <c r="L927" s="1"/>
      <c r="M927" s="1"/>
      <c r="N927" s="7"/>
      <c r="O927" s="7"/>
      <c r="P927" s="109"/>
      <c r="Q927" s="109"/>
      <c r="R927" s="1"/>
      <c r="S927" s="1"/>
      <c r="T927" s="7"/>
      <c r="U927" s="7"/>
      <c r="V927" s="109"/>
      <c r="W927" s="109"/>
      <c r="X927" s="1"/>
      <c r="Y927" s="1"/>
      <c r="Z927" s="7"/>
      <c r="AA927" s="7"/>
      <c r="AB927" s="109"/>
      <c r="AC927" s="109"/>
      <c r="AD927" s="1"/>
      <c r="AE927" s="1"/>
      <c r="AF927" s="7"/>
      <c r="AG927" s="7"/>
      <c r="AH927" s="109"/>
      <c r="AI927" s="109"/>
      <c r="AJ927" s="1"/>
      <c r="AK927" s="1"/>
      <c r="AL927" s="7"/>
      <c r="AM927" s="7"/>
      <c r="AN927" s="109"/>
      <c r="AO927" s="109"/>
      <c r="AP927" s="1"/>
      <c r="AQ927" s="1"/>
      <c r="AR927" s="7"/>
      <c r="AS927" s="7"/>
      <c r="AT927" s="109"/>
      <c r="AU927" s="109"/>
      <c r="AV927" s="1"/>
      <c r="AW927" s="1"/>
      <c r="AX927" s="7"/>
      <c r="AY927" s="7"/>
      <c r="AZ927" s="109"/>
      <c r="BA927" s="109"/>
      <c r="BB927" s="1"/>
      <c r="BC927" s="1"/>
      <c r="BD927" s="7"/>
      <c r="BE927" s="7"/>
      <c r="BF927" s="109"/>
      <c r="BG927" s="109"/>
    </row>
    <row r="928" spans="1:59" ht="14.25" customHeight="1">
      <c r="A928" s="1"/>
      <c r="B928" s="7"/>
      <c r="C928" s="7"/>
      <c r="D928" s="109"/>
      <c r="E928" s="109"/>
      <c r="F928" s="1"/>
      <c r="G928" s="1"/>
      <c r="H928" s="7"/>
      <c r="I928" s="7"/>
      <c r="J928" s="109"/>
      <c r="K928" s="109"/>
      <c r="L928" s="1"/>
      <c r="M928" s="1"/>
      <c r="N928" s="7"/>
      <c r="O928" s="7"/>
      <c r="P928" s="109"/>
      <c r="Q928" s="109"/>
      <c r="R928" s="1"/>
      <c r="S928" s="1"/>
      <c r="T928" s="7"/>
      <c r="U928" s="7"/>
      <c r="V928" s="109"/>
      <c r="W928" s="109"/>
      <c r="X928" s="1"/>
      <c r="Y928" s="1"/>
      <c r="Z928" s="7"/>
      <c r="AA928" s="7"/>
      <c r="AB928" s="109"/>
      <c r="AC928" s="109"/>
      <c r="AD928" s="1"/>
      <c r="AE928" s="1"/>
      <c r="AF928" s="7"/>
      <c r="AG928" s="7"/>
      <c r="AH928" s="109"/>
      <c r="AI928" s="109"/>
      <c r="AJ928" s="1"/>
      <c r="AK928" s="1"/>
      <c r="AL928" s="7"/>
      <c r="AM928" s="7"/>
      <c r="AN928" s="109"/>
      <c r="AO928" s="109"/>
      <c r="AP928" s="1"/>
      <c r="AQ928" s="1"/>
      <c r="AR928" s="7"/>
      <c r="AS928" s="7"/>
      <c r="AT928" s="109"/>
      <c r="AU928" s="109"/>
      <c r="AV928" s="1"/>
      <c r="AW928" s="1"/>
      <c r="AX928" s="7"/>
      <c r="AY928" s="7"/>
      <c r="AZ928" s="109"/>
      <c r="BA928" s="109"/>
      <c r="BB928" s="1"/>
      <c r="BC928" s="1"/>
      <c r="BD928" s="7"/>
      <c r="BE928" s="7"/>
      <c r="BF928" s="109"/>
      <c r="BG928" s="109"/>
    </row>
    <row r="929" spans="1:59" ht="14.25" customHeight="1">
      <c r="A929" s="1"/>
      <c r="B929" s="7"/>
      <c r="C929" s="7"/>
      <c r="D929" s="109"/>
      <c r="E929" s="109"/>
      <c r="F929" s="1"/>
      <c r="G929" s="1"/>
      <c r="H929" s="7"/>
      <c r="I929" s="7"/>
      <c r="J929" s="109"/>
      <c r="K929" s="109"/>
      <c r="L929" s="1"/>
      <c r="M929" s="1"/>
      <c r="N929" s="7"/>
      <c r="O929" s="7"/>
      <c r="P929" s="109"/>
      <c r="Q929" s="109"/>
      <c r="R929" s="1"/>
      <c r="S929" s="1"/>
      <c r="T929" s="7"/>
      <c r="U929" s="7"/>
      <c r="V929" s="109"/>
      <c r="W929" s="109"/>
      <c r="X929" s="1"/>
      <c r="Y929" s="1"/>
      <c r="Z929" s="7"/>
      <c r="AA929" s="7"/>
      <c r="AB929" s="109"/>
      <c r="AC929" s="109"/>
      <c r="AD929" s="1"/>
      <c r="AE929" s="1"/>
      <c r="AF929" s="7"/>
      <c r="AG929" s="7"/>
      <c r="AH929" s="109"/>
      <c r="AI929" s="109"/>
      <c r="AJ929" s="1"/>
      <c r="AK929" s="1"/>
      <c r="AL929" s="7"/>
      <c r="AM929" s="7"/>
      <c r="AN929" s="109"/>
      <c r="AO929" s="109"/>
      <c r="AP929" s="1"/>
      <c r="AQ929" s="1"/>
      <c r="AR929" s="7"/>
      <c r="AS929" s="7"/>
      <c r="AT929" s="109"/>
      <c r="AU929" s="109"/>
      <c r="AV929" s="1"/>
      <c r="AW929" s="1"/>
      <c r="AX929" s="7"/>
      <c r="AY929" s="7"/>
      <c r="AZ929" s="109"/>
      <c r="BA929" s="109"/>
      <c r="BB929" s="1"/>
      <c r="BC929" s="1"/>
      <c r="BD929" s="7"/>
      <c r="BE929" s="7"/>
      <c r="BF929" s="109"/>
      <c r="BG929" s="109"/>
    </row>
    <row r="930" spans="1:59" ht="14.25" customHeight="1">
      <c r="A930" s="1"/>
      <c r="B930" s="7"/>
      <c r="C930" s="7"/>
      <c r="D930" s="109"/>
      <c r="E930" s="109"/>
      <c r="F930" s="1"/>
      <c r="G930" s="1"/>
      <c r="H930" s="7"/>
      <c r="I930" s="7"/>
      <c r="J930" s="109"/>
      <c r="K930" s="109"/>
      <c r="L930" s="1"/>
      <c r="M930" s="1"/>
      <c r="N930" s="7"/>
      <c r="O930" s="7"/>
      <c r="P930" s="109"/>
      <c r="Q930" s="109"/>
      <c r="R930" s="1"/>
      <c r="S930" s="1"/>
      <c r="T930" s="7"/>
      <c r="U930" s="7"/>
      <c r="V930" s="109"/>
      <c r="W930" s="109"/>
      <c r="X930" s="1"/>
      <c r="Y930" s="1"/>
      <c r="Z930" s="7"/>
      <c r="AA930" s="7"/>
      <c r="AB930" s="109"/>
      <c r="AC930" s="109"/>
      <c r="AD930" s="1"/>
      <c r="AE930" s="1"/>
      <c r="AF930" s="7"/>
      <c r="AG930" s="7"/>
      <c r="AH930" s="109"/>
      <c r="AI930" s="109"/>
      <c r="AJ930" s="1"/>
      <c r="AK930" s="1"/>
      <c r="AL930" s="7"/>
      <c r="AM930" s="7"/>
      <c r="AN930" s="109"/>
      <c r="AO930" s="109"/>
      <c r="AP930" s="1"/>
      <c r="AQ930" s="1"/>
      <c r="AR930" s="7"/>
      <c r="AS930" s="7"/>
      <c r="AT930" s="109"/>
      <c r="AU930" s="109"/>
      <c r="AV930" s="1"/>
      <c r="AW930" s="1"/>
      <c r="AX930" s="7"/>
      <c r="AY930" s="7"/>
      <c r="AZ930" s="109"/>
      <c r="BA930" s="109"/>
      <c r="BB930" s="1"/>
      <c r="BC930" s="1"/>
      <c r="BD930" s="7"/>
      <c r="BE930" s="7"/>
      <c r="BF930" s="109"/>
      <c r="BG930" s="109"/>
    </row>
    <row r="931" spans="1:59" ht="14.25" customHeight="1">
      <c r="A931" s="1"/>
      <c r="B931" s="7"/>
      <c r="C931" s="7"/>
      <c r="D931" s="109"/>
      <c r="E931" s="109"/>
      <c r="F931" s="1"/>
      <c r="G931" s="1"/>
      <c r="H931" s="7"/>
      <c r="I931" s="7"/>
      <c r="J931" s="109"/>
      <c r="K931" s="109"/>
      <c r="L931" s="1"/>
      <c r="M931" s="1"/>
      <c r="N931" s="7"/>
      <c r="O931" s="7"/>
      <c r="P931" s="109"/>
      <c r="Q931" s="109"/>
      <c r="R931" s="1"/>
      <c r="S931" s="1"/>
      <c r="T931" s="7"/>
      <c r="U931" s="7"/>
      <c r="V931" s="109"/>
      <c r="W931" s="109"/>
      <c r="X931" s="1"/>
      <c r="Y931" s="1"/>
      <c r="Z931" s="7"/>
      <c r="AA931" s="7"/>
      <c r="AB931" s="109"/>
      <c r="AC931" s="109"/>
      <c r="AD931" s="1"/>
      <c r="AE931" s="1"/>
      <c r="AF931" s="7"/>
      <c r="AG931" s="7"/>
      <c r="AH931" s="109"/>
      <c r="AI931" s="109"/>
      <c r="AJ931" s="1"/>
      <c r="AK931" s="1"/>
      <c r="AL931" s="7"/>
      <c r="AM931" s="7"/>
      <c r="AN931" s="109"/>
      <c r="AO931" s="109"/>
      <c r="AP931" s="1"/>
      <c r="AQ931" s="1"/>
      <c r="AR931" s="7"/>
      <c r="AS931" s="7"/>
      <c r="AT931" s="109"/>
      <c r="AU931" s="109"/>
      <c r="AV931" s="1"/>
      <c r="AW931" s="1"/>
      <c r="AX931" s="7"/>
      <c r="AY931" s="7"/>
      <c r="AZ931" s="109"/>
      <c r="BA931" s="109"/>
      <c r="BB931" s="1"/>
      <c r="BC931" s="1"/>
      <c r="BD931" s="7"/>
      <c r="BE931" s="7"/>
      <c r="BF931" s="109"/>
      <c r="BG931" s="109"/>
    </row>
    <row r="932" spans="1:59" ht="14.25" customHeight="1">
      <c r="A932" s="1"/>
      <c r="B932" s="7"/>
      <c r="C932" s="7"/>
      <c r="D932" s="109"/>
      <c r="E932" s="109"/>
      <c r="F932" s="1"/>
      <c r="G932" s="1"/>
      <c r="H932" s="7"/>
      <c r="I932" s="7"/>
      <c r="J932" s="109"/>
      <c r="K932" s="109"/>
      <c r="L932" s="1"/>
      <c r="M932" s="1"/>
      <c r="N932" s="7"/>
      <c r="O932" s="7"/>
      <c r="P932" s="109"/>
      <c r="Q932" s="109"/>
      <c r="R932" s="1"/>
      <c r="S932" s="1"/>
      <c r="T932" s="7"/>
      <c r="U932" s="7"/>
      <c r="V932" s="109"/>
      <c r="W932" s="109"/>
      <c r="X932" s="1"/>
      <c r="Y932" s="1"/>
      <c r="Z932" s="7"/>
      <c r="AA932" s="7"/>
      <c r="AB932" s="109"/>
      <c r="AC932" s="109"/>
      <c r="AD932" s="1"/>
      <c r="AE932" s="1"/>
      <c r="AF932" s="7"/>
      <c r="AG932" s="7"/>
      <c r="AH932" s="109"/>
      <c r="AI932" s="109"/>
      <c r="AJ932" s="1"/>
      <c r="AK932" s="1"/>
      <c r="AL932" s="7"/>
      <c r="AM932" s="7"/>
      <c r="AN932" s="109"/>
      <c r="AO932" s="109"/>
      <c r="AP932" s="1"/>
      <c r="AQ932" s="1"/>
      <c r="AR932" s="7"/>
      <c r="AS932" s="7"/>
      <c r="AT932" s="109"/>
      <c r="AU932" s="109"/>
      <c r="AV932" s="1"/>
      <c r="AW932" s="1"/>
      <c r="AX932" s="7"/>
      <c r="AY932" s="7"/>
      <c r="AZ932" s="109"/>
      <c r="BA932" s="109"/>
      <c r="BB932" s="1"/>
      <c r="BC932" s="1"/>
      <c r="BD932" s="7"/>
      <c r="BE932" s="7"/>
      <c r="BF932" s="109"/>
      <c r="BG932" s="109"/>
    </row>
    <row r="933" spans="1:59" ht="14.25" customHeight="1">
      <c r="A933" s="1"/>
      <c r="B933" s="7"/>
      <c r="C933" s="7"/>
      <c r="D933" s="109"/>
      <c r="E933" s="109"/>
      <c r="F933" s="1"/>
      <c r="G933" s="1"/>
      <c r="H933" s="7"/>
      <c r="I933" s="7"/>
      <c r="J933" s="109"/>
      <c r="K933" s="109"/>
      <c r="L933" s="1"/>
      <c r="M933" s="1"/>
      <c r="N933" s="7"/>
      <c r="O933" s="7"/>
      <c r="P933" s="109"/>
      <c r="Q933" s="109"/>
      <c r="R933" s="1"/>
      <c r="S933" s="1"/>
      <c r="T933" s="7"/>
      <c r="U933" s="7"/>
      <c r="V933" s="109"/>
      <c r="W933" s="109"/>
      <c r="X933" s="1"/>
      <c r="Y933" s="1"/>
      <c r="Z933" s="7"/>
      <c r="AA933" s="7"/>
      <c r="AB933" s="109"/>
      <c r="AC933" s="109"/>
      <c r="AD933" s="1"/>
      <c r="AE933" s="1"/>
      <c r="AF933" s="7"/>
      <c r="AG933" s="7"/>
      <c r="AH933" s="109"/>
      <c r="AI933" s="109"/>
      <c r="AJ933" s="1"/>
      <c r="AK933" s="1"/>
      <c r="AL933" s="7"/>
      <c r="AM933" s="7"/>
      <c r="AN933" s="109"/>
      <c r="AO933" s="109"/>
      <c r="AP933" s="1"/>
      <c r="AQ933" s="1"/>
      <c r="AR933" s="7"/>
      <c r="AS933" s="7"/>
      <c r="AT933" s="109"/>
      <c r="AU933" s="109"/>
      <c r="AV933" s="1"/>
      <c r="AW933" s="1"/>
      <c r="AX933" s="7"/>
      <c r="AY933" s="7"/>
      <c r="AZ933" s="109"/>
      <c r="BA933" s="109"/>
      <c r="BB933" s="1"/>
      <c r="BC933" s="1"/>
      <c r="BD933" s="7"/>
      <c r="BE933" s="7"/>
      <c r="BF933" s="109"/>
      <c r="BG933" s="109"/>
    </row>
    <row r="934" spans="1:59" ht="14.25" customHeight="1">
      <c r="A934" s="1"/>
      <c r="B934" s="7"/>
      <c r="C934" s="7"/>
      <c r="D934" s="109"/>
      <c r="E934" s="109"/>
      <c r="F934" s="1"/>
      <c r="G934" s="1"/>
      <c r="H934" s="7"/>
      <c r="I934" s="7"/>
      <c r="J934" s="109"/>
      <c r="K934" s="109"/>
      <c r="L934" s="1"/>
      <c r="M934" s="1"/>
      <c r="N934" s="7"/>
      <c r="O934" s="7"/>
      <c r="P934" s="109"/>
      <c r="Q934" s="109"/>
      <c r="R934" s="1"/>
      <c r="S934" s="1"/>
      <c r="T934" s="7"/>
      <c r="U934" s="7"/>
      <c r="V934" s="109"/>
      <c r="W934" s="109"/>
      <c r="X934" s="1"/>
      <c r="Y934" s="1"/>
      <c r="Z934" s="7"/>
      <c r="AA934" s="7"/>
      <c r="AB934" s="109"/>
      <c r="AC934" s="109"/>
      <c r="AD934" s="1"/>
      <c r="AE934" s="1"/>
      <c r="AF934" s="7"/>
      <c r="AG934" s="7"/>
      <c r="AH934" s="109"/>
      <c r="AI934" s="109"/>
      <c r="AJ934" s="1"/>
      <c r="AK934" s="1"/>
      <c r="AL934" s="7"/>
      <c r="AM934" s="7"/>
      <c r="AN934" s="109"/>
      <c r="AO934" s="109"/>
      <c r="AP934" s="1"/>
      <c r="AQ934" s="1"/>
      <c r="AR934" s="7"/>
      <c r="AS934" s="7"/>
      <c r="AT934" s="109"/>
      <c r="AU934" s="109"/>
      <c r="AV934" s="1"/>
      <c r="AW934" s="1"/>
      <c r="AX934" s="7"/>
      <c r="AY934" s="7"/>
      <c r="AZ934" s="109"/>
      <c r="BA934" s="109"/>
      <c r="BB934" s="1"/>
      <c r="BC934" s="1"/>
      <c r="BD934" s="7"/>
      <c r="BE934" s="7"/>
      <c r="BF934" s="109"/>
      <c r="BG934" s="109"/>
    </row>
    <row r="935" spans="1:59" ht="14.25" customHeight="1">
      <c r="A935" s="1"/>
      <c r="B935" s="7"/>
      <c r="C935" s="7"/>
      <c r="D935" s="109"/>
      <c r="E935" s="109"/>
      <c r="F935" s="1"/>
      <c r="G935" s="1"/>
      <c r="H935" s="7"/>
      <c r="I935" s="7"/>
      <c r="J935" s="109"/>
      <c r="K935" s="109"/>
      <c r="L935" s="1"/>
      <c r="M935" s="1"/>
      <c r="N935" s="7"/>
      <c r="O935" s="7"/>
      <c r="P935" s="109"/>
      <c r="Q935" s="109"/>
      <c r="R935" s="1"/>
      <c r="S935" s="1"/>
      <c r="T935" s="7"/>
      <c r="U935" s="7"/>
      <c r="V935" s="109"/>
      <c r="W935" s="109"/>
      <c r="X935" s="1"/>
      <c r="Y935" s="1"/>
      <c r="Z935" s="7"/>
      <c r="AA935" s="7"/>
      <c r="AB935" s="109"/>
      <c r="AC935" s="109"/>
      <c r="AD935" s="1"/>
      <c r="AE935" s="1"/>
      <c r="AF935" s="7"/>
      <c r="AG935" s="7"/>
      <c r="AH935" s="109"/>
      <c r="AI935" s="109"/>
      <c r="AJ935" s="1"/>
      <c r="AK935" s="1"/>
      <c r="AL935" s="7"/>
      <c r="AM935" s="7"/>
      <c r="AN935" s="109"/>
      <c r="AO935" s="109"/>
      <c r="AP935" s="1"/>
      <c r="AQ935" s="1"/>
      <c r="AR935" s="7"/>
      <c r="AS935" s="7"/>
      <c r="AT935" s="109"/>
      <c r="AU935" s="109"/>
      <c r="AV935" s="1"/>
      <c r="AW935" s="1"/>
      <c r="AX935" s="7"/>
      <c r="AY935" s="7"/>
      <c r="AZ935" s="109"/>
      <c r="BA935" s="109"/>
      <c r="BB935" s="1"/>
      <c r="BC935" s="1"/>
      <c r="BD935" s="7"/>
      <c r="BE935" s="7"/>
      <c r="BF935" s="109"/>
      <c r="BG935" s="109"/>
    </row>
    <row r="936" spans="1:59" ht="14.25" customHeight="1">
      <c r="A936" s="1"/>
      <c r="B936" s="7"/>
      <c r="C936" s="7"/>
      <c r="D936" s="109"/>
      <c r="E936" s="109"/>
      <c r="F936" s="1"/>
      <c r="G936" s="1"/>
      <c r="H936" s="7"/>
      <c r="I936" s="7"/>
      <c r="J936" s="109"/>
      <c r="K936" s="109"/>
      <c r="L936" s="1"/>
      <c r="M936" s="1"/>
      <c r="N936" s="7"/>
      <c r="O936" s="7"/>
      <c r="P936" s="109"/>
      <c r="Q936" s="109"/>
      <c r="R936" s="1"/>
      <c r="S936" s="1"/>
      <c r="T936" s="7"/>
      <c r="U936" s="7"/>
      <c r="V936" s="109"/>
      <c r="W936" s="109"/>
      <c r="X936" s="1"/>
      <c r="Y936" s="1"/>
      <c r="Z936" s="7"/>
      <c r="AA936" s="7"/>
      <c r="AB936" s="109"/>
      <c r="AC936" s="109"/>
      <c r="AD936" s="1"/>
      <c r="AE936" s="1"/>
      <c r="AF936" s="7"/>
      <c r="AG936" s="7"/>
      <c r="AH936" s="109"/>
      <c r="AI936" s="109"/>
      <c r="AJ936" s="1"/>
      <c r="AK936" s="1"/>
      <c r="AL936" s="7"/>
      <c r="AM936" s="7"/>
      <c r="AN936" s="109"/>
      <c r="AO936" s="109"/>
      <c r="AP936" s="1"/>
      <c r="AQ936" s="1"/>
      <c r="AR936" s="7"/>
      <c r="AS936" s="7"/>
      <c r="AT936" s="109"/>
      <c r="AU936" s="109"/>
      <c r="AV936" s="1"/>
      <c r="AW936" s="1"/>
      <c r="AX936" s="7"/>
      <c r="AY936" s="7"/>
      <c r="AZ936" s="109"/>
      <c r="BA936" s="109"/>
      <c r="BB936" s="1"/>
      <c r="BC936" s="1"/>
      <c r="BD936" s="7"/>
      <c r="BE936" s="7"/>
      <c r="BF936" s="109"/>
      <c r="BG936" s="109"/>
    </row>
    <row r="937" spans="1:59" ht="14.25" customHeight="1">
      <c r="A937" s="1"/>
      <c r="B937" s="7"/>
      <c r="C937" s="7"/>
      <c r="D937" s="109"/>
      <c r="E937" s="109"/>
      <c r="F937" s="1"/>
      <c r="G937" s="1"/>
      <c r="H937" s="7"/>
      <c r="I937" s="7"/>
      <c r="J937" s="109"/>
      <c r="K937" s="109"/>
      <c r="L937" s="1"/>
      <c r="M937" s="1"/>
      <c r="N937" s="7"/>
      <c r="O937" s="7"/>
      <c r="P937" s="109"/>
      <c r="Q937" s="109"/>
      <c r="R937" s="1"/>
      <c r="S937" s="1"/>
      <c r="T937" s="7"/>
      <c r="U937" s="7"/>
      <c r="V937" s="109"/>
      <c r="W937" s="109"/>
      <c r="X937" s="1"/>
      <c r="Y937" s="1"/>
      <c r="Z937" s="7"/>
      <c r="AA937" s="7"/>
      <c r="AB937" s="109"/>
      <c r="AC937" s="109"/>
      <c r="AD937" s="1"/>
      <c r="AE937" s="1"/>
      <c r="AF937" s="7"/>
      <c r="AG937" s="7"/>
      <c r="AH937" s="109"/>
      <c r="AI937" s="109"/>
      <c r="AJ937" s="1"/>
      <c r="AK937" s="1"/>
      <c r="AL937" s="7"/>
      <c r="AM937" s="7"/>
      <c r="AN937" s="109"/>
      <c r="AO937" s="109"/>
      <c r="AP937" s="1"/>
      <c r="AQ937" s="1"/>
      <c r="AR937" s="7"/>
      <c r="AS937" s="7"/>
      <c r="AT937" s="109"/>
      <c r="AU937" s="109"/>
      <c r="AV937" s="1"/>
      <c r="AW937" s="1"/>
      <c r="AX937" s="7"/>
      <c r="AY937" s="7"/>
      <c r="AZ937" s="109"/>
      <c r="BA937" s="109"/>
      <c r="BB937" s="1"/>
      <c r="BC937" s="1"/>
      <c r="BD937" s="7"/>
      <c r="BE937" s="7"/>
      <c r="BF937" s="109"/>
      <c r="BG937" s="109"/>
    </row>
    <row r="938" spans="1:59" ht="14.25" customHeight="1">
      <c r="A938" s="1"/>
      <c r="B938" s="7"/>
      <c r="C938" s="7"/>
      <c r="D938" s="109"/>
      <c r="E938" s="109"/>
      <c r="F938" s="1"/>
      <c r="G938" s="1"/>
      <c r="H938" s="7"/>
      <c r="I938" s="7"/>
      <c r="J938" s="109"/>
      <c r="K938" s="109"/>
      <c r="L938" s="1"/>
      <c r="M938" s="1"/>
      <c r="N938" s="7"/>
      <c r="O938" s="7"/>
      <c r="P938" s="109"/>
      <c r="Q938" s="109"/>
      <c r="R938" s="1"/>
      <c r="S938" s="1"/>
      <c r="T938" s="7"/>
      <c r="U938" s="7"/>
      <c r="V938" s="109"/>
      <c r="W938" s="109"/>
      <c r="X938" s="1"/>
      <c r="Y938" s="1"/>
      <c r="Z938" s="7"/>
      <c r="AA938" s="7"/>
      <c r="AB938" s="109"/>
      <c r="AC938" s="109"/>
      <c r="AD938" s="1"/>
      <c r="AE938" s="1"/>
      <c r="AF938" s="7"/>
      <c r="AG938" s="7"/>
      <c r="AH938" s="109"/>
      <c r="AI938" s="109"/>
      <c r="AJ938" s="1"/>
      <c r="AK938" s="1"/>
      <c r="AL938" s="7"/>
      <c r="AM938" s="7"/>
      <c r="AN938" s="109"/>
      <c r="AO938" s="109"/>
      <c r="AP938" s="1"/>
      <c r="AQ938" s="1"/>
      <c r="AR938" s="7"/>
      <c r="AS938" s="7"/>
      <c r="AT938" s="109"/>
      <c r="AU938" s="109"/>
      <c r="AV938" s="1"/>
      <c r="AW938" s="1"/>
      <c r="AX938" s="7"/>
      <c r="AY938" s="7"/>
      <c r="AZ938" s="109"/>
      <c r="BA938" s="109"/>
      <c r="BB938" s="1"/>
      <c r="BC938" s="1"/>
      <c r="BD938" s="7"/>
      <c r="BE938" s="7"/>
      <c r="BF938" s="109"/>
      <c r="BG938" s="109"/>
    </row>
    <row r="939" spans="1:59" ht="14.25" customHeight="1">
      <c r="A939" s="1"/>
      <c r="B939" s="7"/>
      <c r="C939" s="7"/>
      <c r="D939" s="109"/>
      <c r="E939" s="109"/>
      <c r="F939" s="1"/>
      <c r="G939" s="1"/>
      <c r="H939" s="7"/>
      <c r="I939" s="7"/>
      <c r="J939" s="109"/>
      <c r="K939" s="109"/>
      <c r="L939" s="1"/>
      <c r="M939" s="1"/>
      <c r="N939" s="7"/>
      <c r="O939" s="7"/>
      <c r="P939" s="109"/>
      <c r="Q939" s="109"/>
      <c r="R939" s="1"/>
      <c r="S939" s="1"/>
      <c r="T939" s="7"/>
      <c r="U939" s="7"/>
      <c r="V939" s="109"/>
      <c r="W939" s="109"/>
      <c r="X939" s="1"/>
      <c r="Y939" s="1"/>
      <c r="Z939" s="7"/>
      <c r="AA939" s="7"/>
      <c r="AB939" s="109"/>
      <c r="AC939" s="109"/>
      <c r="AD939" s="1"/>
      <c r="AE939" s="1"/>
      <c r="AF939" s="7"/>
      <c r="AG939" s="7"/>
      <c r="AH939" s="109"/>
      <c r="AI939" s="109"/>
      <c r="AJ939" s="1"/>
      <c r="AK939" s="1"/>
      <c r="AL939" s="7"/>
      <c r="AM939" s="7"/>
      <c r="AN939" s="109"/>
      <c r="AO939" s="109"/>
      <c r="AP939" s="1"/>
      <c r="AQ939" s="1"/>
      <c r="AR939" s="7"/>
      <c r="AS939" s="7"/>
      <c r="AT939" s="109"/>
      <c r="AU939" s="109"/>
      <c r="AV939" s="1"/>
      <c r="AW939" s="1"/>
      <c r="AX939" s="7"/>
      <c r="AY939" s="7"/>
      <c r="AZ939" s="109"/>
      <c r="BA939" s="109"/>
      <c r="BB939" s="1"/>
      <c r="BC939" s="1"/>
      <c r="BD939" s="7"/>
      <c r="BE939" s="7"/>
      <c r="BF939" s="109"/>
      <c r="BG939" s="109"/>
    </row>
    <row r="940" spans="1:59" ht="14.25" customHeight="1">
      <c r="A940" s="1"/>
      <c r="B940" s="7"/>
      <c r="C940" s="7"/>
      <c r="D940" s="109"/>
      <c r="E940" s="109"/>
      <c r="F940" s="1"/>
      <c r="G940" s="1"/>
      <c r="H940" s="7"/>
      <c r="I940" s="7"/>
      <c r="J940" s="109"/>
      <c r="K940" s="109"/>
      <c r="L940" s="1"/>
      <c r="M940" s="1"/>
      <c r="N940" s="7"/>
      <c r="O940" s="7"/>
      <c r="P940" s="109"/>
      <c r="Q940" s="109"/>
      <c r="R940" s="1"/>
      <c r="S940" s="1"/>
      <c r="T940" s="7"/>
      <c r="U940" s="7"/>
      <c r="V940" s="109"/>
      <c r="W940" s="109"/>
      <c r="X940" s="1"/>
      <c r="Y940" s="1"/>
      <c r="Z940" s="7"/>
      <c r="AA940" s="7"/>
      <c r="AB940" s="109"/>
      <c r="AC940" s="109"/>
      <c r="AD940" s="1"/>
      <c r="AE940" s="1"/>
      <c r="AF940" s="7"/>
      <c r="AG940" s="7"/>
      <c r="AH940" s="109"/>
      <c r="AI940" s="109"/>
      <c r="AJ940" s="1"/>
      <c r="AK940" s="1"/>
      <c r="AL940" s="7"/>
      <c r="AM940" s="7"/>
      <c r="AN940" s="109"/>
      <c r="AO940" s="109"/>
      <c r="AP940" s="1"/>
      <c r="AQ940" s="1"/>
      <c r="AR940" s="7"/>
      <c r="AS940" s="7"/>
      <c r="AT940" s="109"/>
      <c r="AU940" s="109"/>
      <c r="AV940" s="1"/>
      <c r="AW940" s="1"/>
      <c r="AX940" s="7"/>
      <c r="AY940" s="7"/>
      <c r="AZ940" s="109"/>
      <c r="BA940" s="109"/>
      <c r="BB940" s="1"/>
      <c r="BC940" s="1"/>
      <c r="BD940" s="7"/>
      <c r="BE940" s="7"/>
      <c r="BF940" s="109"/>
      <c r="BG940" s="109"/>
    </row>
    <row r="941" spans="1:59" ht="14.25" customHeight="1">
      <c r="A941" s="1"/>
      <c r="B941" s="7"/>
      <c r="C941" s="7"/>
      <c r="D941" s="109"/>
      <c r="E941" s="109"/>
      <c r="F941" s="1"/>
      <c r="G941" s="1"/>
      <c r="H941" s="7"/>
      <c r="I941" s="7"/>
      <c r="J941" s="109"/>
      <c r="K941" s="109"/>
      <c r="L941" s="1"/>
      <c r="M941" s="1"/>
      <c r="N941" s="7"/>
      <c r="O941" s="7"/>
      <c r="P941" s="109"/>
      <c r="Q941" s="109"/>
      <c r="R941" s="1"/>
      <c r="S941" s="1"/>
      <c r="T941" s="7"/>
      <c r="U941" s="7"/>
      <c r="V941" s="109"/>
      <c r="W941" s="109"/>
      <c r="X941" s="1"/>
      <c r="Y941" s="1"/>
      <c r="Z941" s="7"/>
      <c r="AA941" s="7"/>
      <c r="AB941" s="109"/>
      <c r="AC941" s="109"/>
      <c r="AD941" s="1"/>
      <c r="AE941" s="1"/>
      <c r="AF941" s="7"/>
      <c r="AG941" s="7"/>
      <c r="AH941" s="109"/>
      <c r="AI941" s="109"/>
      <c r="AJ941" s="1"/>
      <c r="AK941" s="1"/>
      <c r="AL941" s="7"/>
      <c r="AM941" s="7"/>
      <c r="AN941" s="109"/>
      <c r="AO941" s="109"/>
      <c r="AP941" s="1"/>
      <c r="AQ941" s="1"/>
      <c r="AR941" s="7"/>
      <c r="AS941" s="7"/>
      <c r="AT941" s="109"/>
      <c r="AU941" s="109"/>
      <c r="AV941" s="1"/>
      <c r="AW941" s="1"/>
      <c r="AX941" s="7"/>
      <c r="AY941" s="7"/>
      <c r="AZ941" s="109"/>
      <c r="BA941" s="109"/>
      <c r="BB941" s="1"/>
      <c r="BC941" s="1"/>
      <c r="BD941" s="7"/>
      <c r="BE941" s="7"/>
      <c r="BF941" s="109"/>
      <c r="BG941" s="109"/>
    </row>
    <row r="942" spans="1:59" ht="14.25" customHeight="1">
      <c r="A942" s="1"/>
      <c r="B942" s="7"/>
      <c r="C942" s="7"/>
      <c r="D942" s="109"/>
      <c r="E942" s="109"/>
      <c r="F942" s="1"/>
      <c r="G942" s="1"/>
      <c r="H942" s="7"/>
      <c r="I942" s="7"/>
      <c r="J942" s="109"/>
      <c r="K942" s="109"/>
      <c r="L942" s="1"/>
      <c r="M942" s="1"/>
      <c r="N942" s="7"/>
      <c r="O942" s="7"/>
      <c r="P942" s="109"/>
      <c r="Q942" s="109"/>
      <c r="R942" s="1"/>
      <c r="S942" s="1"/>
      <c r="T942" s="7"/>
      <c r="U942" s="7"/>
      <c r="V942" s="109"/>
      <c r="W942" s="109"/>
      <c r="X942" s="1"/>
      <c r="Y942" s="1"/>
      <c r="Z942" s="7"/>
      <c r="AA942" s="7"/>
      <c r="AB942" s="109"/>
      <c r="AC942" s="109"/>
      <c r="AD942" s="1"/>
      <c r="AE942" s="1"/>
      <c r="AF942" s="7"/>
      <c r="AG942" s="7"/>
      <c r="AH942" s="109"/>
      <c r="AI942" s="109"/>
      <c r="AJ942" s="1"/>
      <c r="AK942" s="1"/>
      <c r="AL942" s="7"/>
      <c r="AM942" s="7"/>
      <c r="AN942" s="109"/>
      <c r="AO942" s="109"/>
      <c r="AP942" s="1"/>
      <c r="AQ942" s="1"/>
      <c r="AR942" s="7"/>
      <c r="AS942" s="7"/>
      <c r="AT942" s="109"/>
      <c r="AU942" s="109"/>
      <c r="AV942" s="1"/>
      <c r="AW942" s="1"/>
      <c r="AX942" s="7"/>
      <c r="AY942" s="7"/>
      <c r="AZ942" s="109"/>
      <c r="BA942" s="109"/>
      <c r="BB942" s="1"/>
      <c r="BC942" s="1"/>
      <c r="BD942" s="7"/>
      <c r="BE942" s="7"/>
      <c r="BF942" s="109"/>
      <c r="BG942" s="109"/>
    </row>
    <row r="943" spans="1:59" ht="14.25" customHeight="1">
      <c r="A943" s="1"/>
      <c r="B943" s="7"/>
      <c r="C943" s="7"/>
      <c r="D943" s="109"/>
      <c r="E943" s="109"/>
      <c r="F943" s="1"/>
      <c r="G943" s="1"/>
      <c r="H943" s="7"/>
      <c r="I943" s="7"/>
      <c r="J943" s="109"/>
      <c r="K943" s="109"/>
      <c r="L943" s="1"/>
      <c r="M943" s="1"/>
      <c r="N943" s="7"/>
      <c r="O943" s="7"/>
      <c r="P943" s="109"/>
      <c r="Q943" s="109"/>
      <c r="R943" s="1"/>
      <c r="S943" s="1"/>
      <c r="T943" s="7"/>
      <c r="U943" s="7"/>
      <c r="V943" s="109"/>
      <c r="W943" s="109"/>
      <c r="X943" s="1"/>
      <c r="Y943" s="1"/>
      <c r="Z943" s="7"/>
      <c r="AA943" s="7"/>
      <c r="AB943" s="109"/>
      <c r="AC943" s="109"/>
      <c r="AD943" s="1"/>
      <c r="AE943" s="1"/>
      <c r="AF943" s="7"/>
      <c r="AG943" s="7"/>
      <c r="AH943" s="109"/>
      <c r="AI943" s="109"/>
      <c r="AJ943" s="1"/>
      <c r="AK943" s="1"/>
      <c r="AL943" s="7"/>
      <c r="AM943" s="7"/>
      <c r="AN943" s="109"/>
      <c r="AO943" s="109"/>
      <c r="AP943" s="1"/>
      <c r="AQ943" s="1"/>
      <c r="AR943" s="7"/>
      <c r="AS943" s="7"/>
      <c r="AT943" s="109"/>
      <c r="AU943" s="109"/>
      <c r="AV943" s="1"/>
      <c r="AW943" s="1"/>
      <c r="AX943" s="7"/>
      <c r="AY943" s="7"/>
      <c r="AZ943" s="109"/>
      <c r="BA943" s="109"/>
      <c r="BB943" s="1"/>
      <c r="BC943" s="1"/>
      <c r="BD943" s="7"/>
      <c r="BE943" s="7"/>
      <c r="BF943" s="109"/>
      <c r="BG943" s="109"/>
    </row>
    <row r="944" spans="1:59" ht="14.25" customHeight="1">
      <c r="A944" s="1"/>
      <c r="B944" s="7"/>
      <c r="C944" s="7"/>
      <c r="D944" s="109"/>
      <c r="E944" s="109"/>
      <c r="F944" s="1"/>
      <c r="G944" s="1"/>
      <c r="H944" s="7"/>
      <c r="I944" s="7"/>
      <c r="J944" s="109"/>
      <c r="K944" s="109"/>
      <c r="L944" s="1"/>
      <c r="M944" s="1"/>
      <c r="N944" s="7"/>
      <c r="O944" s="7"/>
      <c r="P944" s="109"/>
      <c r="Q944" s="109"/>
      <c r="R944" s="1"/>
      <c r="S944" s="1"/>
      <c r="T944" s="7"/>
      <c r="U944" s="7"/>
      <c r="V944" s="109"/>
      <c r="W944" s="109"/>
      <c r="X944" s="1"/>
      <c r="Y944" s="1"/>
      <c r="Z944" s="7"/>
      <c r="AA944" s="7"/>
      <c r="AB944" s="109"/>
      <c r="AC944" s="109"/>
      <c r="AD944" s="1"/>
      <c r="AE944" s="1"/>
      <c r="AF944" s="7"/>
      <c r="AG944" s="7"/>
      <c r="AH944" s="109"/>
      <c r="AI944" s="109"/>
      <c r="AJ944" s="1"/>
      <c r="AK944" s="1"/>
      <c r="AL944" s="7"/>
      <c r="AM944" s="7"/>
      <c r="AN944" s="109"/>
      <c r="AO944" s="109"/>
      <c r="AP944" s="1"/>
      <c r="AQ944" s="1"/>
      <c r="AR944" s="7"/>
      <c r="AS944" s="7"/>
      <c r="AT944" s="109"/>
      <c r="AU944" s="109"/>
      <c r="AV944" s="1"/>
      <c r="AW944" s="1"/>
      <c r="AX944" s="7"/>
      <c r="AY944" s="7"/>
      <c r="AZ944" s="109"/>
      <c r="BA944" s="109"/>
      <c r="BB944" s="1"/>
      <c r="BC944" s="1"/>
      <c r="BD944" s="7"/>
      <c r="BE944" s="7"/>
      <c r="BF944" s="109"/>
      <c r="BG944" s="109"/>
    </row>
    <row r="945" spans="1:59" ht="14.25" customHeight="1">
      <c r="A945" s="1"/>
      <c r="B945" s="7"/>
      <c r="C945" s="7"/>
      <c r="D945" s="109"/>
      <c r="E945" s="109"/>
      <c r="F945" s="1"/>
      <c r="G945" s="1"/>
      <c r="H945" s="7"/>
      <c r="I945" s="7"/>
      <c r="J945" s="109"/>
      <c r="K945" s="109"/>
      <c r="L945" s="1"/>
      <c r="M945" s="1"/>
      <c r="N945" s="7"/>
      <c r="O945" s="7"/>
      <c r="P945" s="109"/>
      <c r="Q945" s="109"/>
      <c r="R945" s="1"/>
      <c r="S945" s="1"/>
      <c r="T945" s="7"/>
      <c r="U945" s="7"/>
      <c r="V945" s="109"/>
      <c r="W945" s="109"/>
      <c r="X945" s="1"/>
      <c r="Y945" s="1"/>
      <c r="Z945" s="7"/>
      <c r="AA945" s="7"/>
      <c r="AB945" s="109"/>
      <c r="AC945" s="109"/>
      <c r="AD945" s="1"/>
      <c r="AE945" s="1"/>
      <c r="AF945" s="7"/>
      <c r="AG945" s="7"/>
      <c r="AH945" s="109"/>
      <c r="AI945" s="109"/>
      <c r="AJ945" s="1"/>
      <c r="AK945" s="1"/>
      <c r="AL945" s="7"/>
      <c r="AM945" s="7"/>
      <c r="AN945" s="109"/>
      <c r="AO945" s="109"/>
      <c r="AP945" s="1"/>
      <c r="AQ945" s="1"/>
      <c r="AR945" s="7"/>
      <c r="AS945" s="7"/>
      <c r="AT945" s="109"/>
      <c r="AU945" s="109"/>
      <c r="AV945" s="1"/>
      <c r="AW945" s="1"/>
      <c r="AX945" s="7"/>
      <c r="AY945" s="7"/>
      <c r="AZ945" s="109"/>
      <c r="BA945" s="109"/>
      <c r="BB945" s="1"/>
      <c r="BC945" s="1"/>
      <c r="BD945" s="7"/>
      <c r="BE945" s="7"/>
      <c r="BF945" s="109"/>
      <c r="BG945" s="109"/>
    </row>
    <row r="946" spans="1:59" ht="14.25" customHeight="1">
      <c r="A946" s="1"/>
      <c r="B946" s="7"/>
      <c r="C946" s="7"/>
      <c r="D946" s="109"/>
      <c r="E946" s="109"/>
      <c r="F946" s="1"/>
      <c r="G946" s="1"/>
      <c r="H946" s="7"/>
      <c r="I946" s="7"/>
      <c r="J946" s="109"/>
      <c r="K946" s="109"/>
      <c r="L946" s="1"/>
      <c r="M946" s="1"/>
      <c r="N946" s="7"/>
      <c r="O946" s="7"/>
      <c r="P946" s="109"/>
      <c r="Q946" s="109"/>
      <c r="R946" s="1"/>
      <c r="S946" s="1"/>
      <c r="T946" s="7"/>
      <c r="U946" s="7"/>
      <c r="V946" s="109"/>
      <c r="W946" s="109"/>
      <c r="X946" s="1"/>
      <c r="Y946" s="1"/>
      <c r="Z946" s="7"/>
      <c r="AA946" s="7"/>
      <c r="AB946" s="109"/>
      <c r="AC946" s="109"/>
      <c r="AD946" s="1"/>
      <c r="AE946" s="1"/>
      <c r="AF946" s="7"/>
      <c r="AG946" s="7"/>
      <c r="AH946" s="109"/>
      <c r="AI946" s="109"/>
      <c r="AJ946" s="1"/>
      <c r="AK946" s="1"/>
      <c r="AL946" s="7"/>
      <c r="AM946" s="7"/>
      <c r="AN946" s="109"/>
      <c r="AO946" s="109"/>
      <c r="AP946" s="1"/>
      <c r="AQ946" s="1"/>
      <c r="AR946" s="7"/>
      <c r="AS946" s="7"/>
      <c r="AT946" s="109"/>
      <c r="AU946" s="109"/>
      <c r="AV946" s="1"/>
      <c r="AW946" s="1"/>
      <c r="AX946" s="7"/>
      <c r="AY946" s="7"/>
      <c r="AZ946" s="109"/>
      <c r="BA946" s="109"/>
      <c r="BB946" s="1"/>
      <c r="BC946" s="1"/>
      <c r="BD946" s="7"/>
      <c r="BE946" s="7"/>
      <c r="BF946" s="109"/>
      <c r="BG946" s="109"/>
    </row>
    <row r="947" spans="1:59" ht="14.25" customHeight="1">
      <c r="A947" s="1"/>
      <c r="B947" s="7"/>
      <c r="C947" s="7"/>
      <c r="D947" s="109"/>
      <c r="E947" s="109"/>
      <c r="F947" s="1"/>
      <c r="G947" s="1"/>
      <c r="H947" s="7"/>
      <c r="I947" s="7"/>
      <c r="J947" s="109"/>
      <c r="K947" s="109"/>
      <c r="L947" s="1"/>
      <c r="M947" s="1"/>
      <c r="N947" s="7"/>
      <c r="O947" s="7"/>
      <c r="P947" s="109"/>
      <c r="Q947" s="109"/>
      <c r="R947" s="1"/>
      <c r="S947" s="1"/>
      <c r="T947" s="7"/>
      <c r="U947" s="7"/>
      <c r="V947" s="109"/>
      <c r="W947" s="109"/>
      <c r="X947" s="1"/>
      <c r="Y947" s="1"/>
      <c r="Z947" s="7"/>
      <c r="AA947" s="7"/>
      <c r="AB947" s="109"/>
      <c r="AC947" s="109"/>
      <c r="AD947" s="1"/>
      <c r="AE947" s="1"/>
      <c r="AF947" s="7"/>
      <c r="AG947" s="7"/>
      <c r="AH947" s="109"/>
      <c r="AI947" s="109"/>
      <c r="AJ947" s="1"/>
      <c r="AK947" s="1"/>
      <c r="AL947" s="7"/>
      <c r="AM947" s="7"/>
      <c r="AN947" s="109"/>
      <c r="AO947" s="109"/>
      <c r="AP947" s="1"/>
      <c r="AQ947" s="1"/>
      <c r="AR947" s="7"/>
      <c r="AS947" s="7"/>
      <c r="AT947" s="109"/>
      <c r="AU947" s="109"/>
      <c r="AV947" s="1"/>
      <c r="AW947" s="1"/>
      <c r="AX947" s="7"/>
      <c r="AY947" s="7"/>
      <c r="AZ947" s="109"/>
      <c r="BA947" s="109"/>
      <c r="BB947" s="1"/>
      <c r="BC947" s="1"/>
      <c r="BD947" s="7"/>
      <c r="BE947" s="7"/>
      <c r="BF947" s="109"/>
      <c r="BG947" s="109"/>
    </row>
    <row r="948" spans="1:59" ht="14.25" customHeight="1">
      <c r="A948" s="1"/>
      <c r="B948" s="7"/>
      <c r="C948" s="7"/>
      <c r="D948" s="109"/>
      <c r="E948" s="109"/>
      <c r="F948" s="1"/>
      <c r="G948" s="1"/>
      <c r="H948" s="7"/>
      <c r="I948" s="7"/>
      <c r="J948" s="109"/>
      <c r="K948" s="109"/>
      <c r="L948" s="1"/>
      <c r="M948" s="1"/>
      <c r="N948" s="7"/>
      <c r="O948" s="7"/>
      <c r="P948" s="109"/>
      <c r="Q948" s="109"/>
      <c r="R948" s="1"/>
      <c r="S948" s="1"/>
      <c r="T948" s="7"/>
      <c r="U948" s="7"/>
      <c r="V948" s="109"/>
      <c r="W948" s="109"/>
      <c r="X948" s="1"/>
      <c r="Y948" s="1"/>
      <c r="Z948" s="7"/>
      <c r="AA948" s="7"/>
      <c r="AB948" s="109"/>
      <c r="AC948" s="109"/>
      <c r="AD948" s="1"/>
      <c r="AE948" s="1"/>
      <c r="AF948" s="7"/>
      <c r="AG948" s="7"/>
      <c r="AH948" s="109"/>
      <c r="AI948" s="109"/>
      <c r="AJ948" s="1"/>
      <c r="AK948" s="1"/>
      <c r="AL948" s="7"/>
      <c r="AM948" s="7"/>
      <c r="AN948" s="109"/>
      <c r="AO948" s="109"/>
      <c r="AP948" s="1"/>
      <c r="AQ948" s="1"/>
      <c r="AR948" s="7"/>
      <c r="AS948" s="7"/>
      <c r="AT948" s="109"/>
      <c r="AU948" s="109"/>
      <c r="AV948" s="1"/>
      <c r="AW948" s="1"/>
      <c r="AX948" s="7"/>
      <c r="AY948" s="7"/>
      <c r="AZ948" s="109"/>
      <c r="BA948" s="109"/>
      <c r="BB948" s="1"/>
      <c r="BC948" s="1"/>
      <c r="BD948" s="7"/>
      <c r="BE948" s="7"/>
      <c r="BF948" s="109"/>
      <c r="BG948" s="109"/>
    </row>
    <row r="949" spans="1:59" ht="14.25" customHeight="1">
      <c r="A949" s="1"/>
      <c r="B949" s="7"/>
      <c r="C949" s="7"/>
      <c r="D949" s="109"/>
      <c r="E949" s="109"/>
      <c r="F949" s="1"/>
      <c r="G949" s="1"/>
      <c r="H949" s="7"/>
      <c r="I949" s="7"/>
      <c r="J949" s="109"/>
      <c r="K949" s="109"/>
      <c r="L949" s="1"/>
      <c r="M949" s="1"/>
      <c r="N949" s="7"/>
      <c r="O949" s="7"/>
      <c r="P949" s="109"/>
      <c r="Q949" s="109"/>
      <c r="R949" s="1"/>
      <c r="S949" s="1"/>
      <c r="T949" s="7"/>
      <c r="U949" s="7"/>
      <c r="V949" s="109"/>
      <c r="W949" s="109"/>
      <c r="X949" s="1"/>
      <c r="Y949" s="1"/>
      <c r="Z949" s="7"/>
      <c r="AA949" s="7"/>
      <c r="AB949" s="109"/>
      <c r="AC949" s="109"/>
      <c r="AD949" s="1"/>
      <c r="AE949" s="1"/>
      <c r="AF949" s="7"/>
      <c r="AG949" s="7"/>
      <c r="AH949" s="109"/>
      <c r="AI949" s="109"/>
      <c r="AJ949" s="1"/>
      <c r="AK949" s="1"/>
      <c r="AL949" s="7"/>
      <c r="AM949" s="7"/>
      <c r="AN949" s="109"/>
      <c r="AO949" s="109"/>
      <c r="AP949" s="1"/>
      <c r="AQ949" s="1"/>
      <c r="AR949" s="7"/>
      <c r="AS949" s="7"/>
      <c r="AT949" s="109"/>
      <c r="AU949" s="109"/>
      <c r="AV949" s="1"/>
      <c r="AW949" s="1"/>
      <c r="AX949" s="7"/>
      <c r="AY949" s="7"/>
      <c r="AZ949" s="109"/>
      <c r="BA949" s="109"/>
      <c r="BB949" s="1"/>
      <c r="BC949" s="1"/>
      <c r="BD949" s="7"/>
      <c r="BE949" s="7"/>
      <c r="BF949" s="109"/>
      <c r="BG949" s="109"/>
    </row>
    <row r="950" spans="1:59" ht="14.25" customHeight="1">
      <c r="A950" s="1"/>
      <c r="B950" s="7"/>
      <c r="C950" s="7"/>
      <c r="D950" s="109"/>
      <c r="E950" s="109"/>
      <c r="F950" s="1"/>
      <c r="G950" s="1"/>
      <c r="H950" s="7"/>
      <c r="I950" s="7"/>
      <c r="J950" s="109"/>
      <c r="K950" s="109"/>
      <c r="L950" s="1"/>
      <c r="M950" s="1"/>
      <c r="N950" s="7"/>
      <c r="O950" s="7"/>
      <c r="P950" s="109"/>
      <c r="Q950" s="109"/>
      <c r="R950" s="1"/>
      <c r="S950" s="1"/>
      <c r="T950" s="7"/>
      <c r="U950" s="7"/>
      <c r="V950" s="109"/>
      <c r="W950" s="109"/>
      <c r="X950" s="1"/>
      <c r="Y950" s="1"/>
      <c r="Z950" s="7"/>
      <c r="AA950" s="7"/>
      <c r="AB950" s="109"/>
      <c r="AC950" s="109"/>
      <c r="AD950" s="1"/>
      <c r="AE950" s="1"/>
      <c r="AF950" s="7"/>
      <c r="AG950" s="7"/>
      <c r="AH950" s="109"/>
      <c r="AI950" s="109"/>
      <c r="AJ950" s="1"/>
      <c r="AK950" s="1"/>
      <c r="AL950" s="7"/>
      <c r="AM950" s="7"/>
      <c r="AN950" s="109"/>
      <c r="AO950" s="109"/>
      <c r="AP950" s="1"/>
      <c r="AQ950" s="1"/>
      <c r="AR950" s="7"/>
      <c r="AS950" s="7"/>
      <c r="AT950" s="109"/>
      <c r="AU950" s="109"/>
      <c r="AV950" s="1"/>
      <c r="AW950" s="1"/>
      <c r="AX950" s="7"/>
      <c r="AY950" s="7"/>
      <c r="AZ950" s="109"/>
      <c r="BA950" s="109"/>
      <c r="BB950" s="1"/>
      <c r="BC950" s="1"/>
      <c r="BD950" s="7"/>
      <c r="BE950" s="7"/>
      <c r="BF950" s="109"/>
      <c r="BG950" s="109"/>
    </row>
    <row r="951" spans="1:59" ht="14.25" customHeight="1">
      <c r="A951" s="1"/>
      <c r="B951" s="7"/>
      <c r="C951" s="7"/>
      <c r="D951" s="109"/>
      <c r="E951" s="109"/>
      <c r="F951" s="1"/>
      <c r="G951" s="1"/>
      <c r="H951" s="7"/>
      <c r="I951" s="7"/>
      <c r="J951" s="109"/>
      <c r="K951" s="109"/>
      <c r="L951" s="1"/>
      <c r="M951" s="1"/>
      <c r="N951" s="7"/>
      <c r="O951" s="7"/>
      <c r="P951" s="109"/>
      <c r="Q951" s="109"/>
      <c r="R951" s="1"/>
      <c r="S951" s="1"/>
      <c r="T951" s="7"/>
      <c r="U951" s="7"/>
      <c r="V951" s="109"/>
      <c r="W951" s="109"/>
      <c r="X951" s="1"/>
      <c r="Y951" s="1"/>
      <c r="Z951" s="7"/>
      <c r="AA951" s="7"/>
      <c r="AB951" s="109"/>
      <c r="AC951" s="109"/>
      <c r="AD951" s="1"/>
      <c r="AE951" s="1"/>
      <c r="AF951" s="7"/>
      <c r="AG951" s="7"/>
      <c r="AH951" s="109"/>
      <c r="AI951" s="109"/>
      <c r="AJ951" s="1"/>
      <c r="AK951" s="1"/>
      <c r="AL951" s="7"/>
      <c r="AM951" s="7"/>
      <c r="AN951" s="109"/>
      <c r="AO951" s="109"/>
      <c r="AP951" s="1"/>
      <c r="AQ951" s="1"/>
      <c r="AR951" s="7"/>
      <c r="AS951" s="7"/>
      <c r="AT951" s="109"/>
      <c r="AU951" s="109"/>
      <c r="AV951" s="1"/>
      <c r="AW951" s="1"/>
      <c r="AX951" s="7"/>
      <c r="AY951" s="7"/>
      <c r="AZ951" s="109"/>
      <c r="BA951" s="109"/>
      <c r="BB951" s="1"/>
      <c r="BC951" s="1"/>
      <c r="BD951" s="7"/>
      <c r="BE951" s="7"/>
      <c r="BF951" s="109"/>
      <c r="BG951" s="109"/>
    </row>
    <row r="952" spans="1:59" ht="14.25" customHeight="1">
      <c r="A952" s="1"/>
      <c r="B952" s="7"/>
      <c r="C952" s="7"/>
      <c r="D952" s="109"/>
      <c r="E952" s="109"/>
      <c r="F952" s="1"/>
      <c r="G952" s="1"/>
      <c r="H952" s="7"/>
      <c r="I952" s="7"/>
      <c r="J952" s="109"/>
      <c r="K952" s="109"/>
      <c r="L952" s="1"/>
      <c r="M952" s="1"/>
      <c r="N952" s="7"/>
      <c r="O952" s="7"/>
      <c r="P952" s="109"/>
      <c r="Q952" s="109"/>
      <c r="R952" s="1"/>
      <c r="S952" s="1"/>
      <c r="T952" s="7"/>
      <c r="U952" s="7"/>
      <c r="V952" s="109"/>
      <c r="W952" s="109"/>
      <c r="X952" s="1"/>
      <c r="Y952" s="1"/>
      <c r="Z952" s="7"/>
      <c r="AA952" s="7"/>
      <c r="AB952" s="109"/>
      <c r="AC952" s="109"/>
      <c r="AD952" s="1"/>
      <c r="AE952" s="1"/>
      <c r="AF952" s="7"/>
      <c r="AG952" s="7"/>
      <c r="AH952" s="109"/>
      <c r="AI952" s="109"/>
      <c r="AJ952" s="1"/>
      <c r="AK952" s="1"/>
      <c r="AL952" s="7"/>
      <c r="AM952" s="7"/>
      <c r="AN952" s="109"/>
      <c r="AO952" s="109"/>
      <c r="AP952" s="1"/>
      <c r="AQ952" s="1"/>
      <c r="AR952" s="7"/>
      <c r="AS952" s="7"/>
      <c r="AT952" s="109"/>
      <c r="AU952" s="109"/>
      <c r="AV952" s="1"/>
      <c r="AW952" s="1"/>
      <c r="AX952" s="7"/>
      <c r="AY952" s="7"/>
      <c r="AZ952" s="109"/>
      <c r="BA952" s="109"/>
      <c r="BB952" s="1"/>
      <c r="BC952" s="1"/>
      <c r="BD952" s="7"/>
      <c r="BE952" s="7"/>
      <c r="BF952" s="109"/>
      <c r="BG952" s="109"/>
    </row>
    <row r="953" spans="1:59" ht="14.25" customHeight="1">
      <c r="A953" s="1"/>
      <c r="B953" s="7"/>
      <c r="C953" s="7"/>
      <c r="D953" s="109"/>
      <c r="E953" s="109"/>
      <c r="F953" s="1"/>
      <c r="G953" s="1"/>
      <c r="H953" s="7"/>
      <c r="I953" s="7"/>
      <c r="J953" s="109"/>
      <c r="K953" s="109"/>
      <c r="L953" s="1"/>
      <c r="M953" s="1"/>
      <c r="N953" s="7"/>
      <c r="O953" s="7"/>
      <c r="P953" s="109"/>
      <c r="Q953" s="109"/>
      <c r="R953" s="1"/>
      <c r="S953" s="1"/>
      <c r="T953" s="7"/>
      <c r="U953" s="7"/>
      <c r="V953" s="109"/>
      <c r="W953" s="109"/>
      <c r="X953" s="1"/>
      <c r="Y953" s="1"/>
      <c r="Z953" s="7"/>
      <c r="AA953" s="7"/>
      <c r="AB953" s="109"/>
      <c r="AC953" s="109"/>
      <c r="AD953" s="1"/>
      <c r="AE953" s="1"/>
      <c r="AF953" s="7"/>
      <c r="AG953" s="7"/>
      <c r="AH953" s="109"/>
      <c r="AI953" s="109"/>
      <c r="AJ953" s="1"/>
      <c r="AK953" s="1"/>
      <c r="AL953" s="7"/>
      <c r="AM953" s="7"/>
      <c r="AN953" s="109"/>
      <c r="AO953" s="109"/>
      <c r="AP953" s="1"/>
      <c r="AQ953" s="1"/>
      <c r="AR953" s="7"/>
      <c r="AS953" s="7"/>
      <c r="AT953" s="109"/>
      <c r="AU953" s="109"/>
      <c r="AV953" s="1"/>
      <c r="AW953" s="1"/>
      <c r="AX953" s="7"/>
      <c r="AY953" s="7"/>
      <c r="AZ953" s="109"/>
      <c r="BA953" s="109"/>
      <c r="BB953" s="1"/>
      <c r="BC953" s="1"/>
      <c r="BD953" s="7"/>
      <c r="BE953" s="7"/>
      <c r="BF953" s="109"/>
      <c r="BG953" s="109"/>
    </row>
    <row r="954" spans="1:59" ht="14.25" customHeight="1">
      <c r="A954" s="1"/>
      <c r="B954" s="7"/>
      <c r="C954" s="7"/>
      <c r="D954" s="109"/>
      <c r="E954" s="109"/>
      <c r="F954" s="1"/>
      <c r="G954" s="1"/>
      <c r="H954" s="7"/>
      <c r="I954" s="7"/>
      <c r="J954" s="109"/>
      <c r="K954" s="109"/>
      <c r="L954" s="1"/>
      <c r="M954" s="1"/>
      <c r="N954" s="7"/>
      <c r="O954" s="7"/>
      <c r="P954" s="109"/>
      <c r="Q954" s="109"/>
      <c r="R954" s="1"/>
      <c r="S954" s="1"/>
      <c r="T954" s="7"/>
      <c r="U954" s="7"/>
      <c r="V954" s="109"/>
      <c r="W954" s="109"/>
      <c r="X954" s="1"/>
      <c r="Y954" s="1"/>
      <c r="Z954" s="7"/>
      <c r="AA954" s="7"/>
      <c r="AB954" s="109"/>
      <c r="AC954" s="109"/>
      <c r="AD954" s="1"/>
      <c r="AE954" s="1"/>
      <c r="AF954" s="7"/>
      <c r="AG954" s="7"/>
      <c r="AH954" s="109"/>
      <c r="AI954" s="109"/>
      <c r="AJ954" s="1"/>
      <c r="AK954" s="1"/>
      <c r="AL954" s="7"/>
      <c r="AM954" s="7"/>
      <c r="AN954" s="109"/>
      <c r="AO954" s="109"/>
      <c r="AP954" s="1"/>
      <c r="AQ954" s="1"/>
      <c r="AR954" s="7"/>
      <c r="AS954" s="7"/>
      <c r="AT954" s="109"/>
      <c r="AU954" s="109"/>
      <c r="AV954" s="1"/>
      <c r="AW954" s="1"/>
      <c r="AX954" s="7"/>
      <c r="AY954" s="7"/>
      <c r="AZ954" s="109"/>
      <c r="BA954" s="109"/>
      <c r="BB954" s="1"/>
      <c r="BC954" s="1"/>
      <c r="BD954" s="7"/>
      <c r="BE954" s="7"/>
      <c r="BF954" s="109"/>
      <c r="BG954" s="109"/>
    </row>
    <row r="955" spans="1:59" ht="14.25" customHeight="1">
      <c r="A955" s="1"/>
      <c r="B955" s="7"/>
      <c r="C955" s="7"/>
      <c r="D955" s="109"/>
      <c r="E955" s="109"/>
      <c r="F955" s="1"/>
      <c r="G955" s="1"/>
      <c r="H955" s="7"/>
      <c r="I955" s="7"/>
      <c r="J955" s="109"/>
      <c r="K955" s="109"/>
      <c r="L955" s="1"/>
      <c r="M955" s="1"/>
      <c r="N955" s="7"/>
      <c r="O955" s="7"/>
      <c r="P955" s="109"/>
      <c r="Q955" s="109"/>
      <c r="R955" s="1"/>
      <c r="S955" s="1"/>
      <c r="T955" s="7"/>
      <c r="U955" s="7"/>
      <c r="V955" s="109"/>
      <c r="W955" s="109"/>
      <c r="X955" s="1"/>
      <c r="Y955" s="1"/>
      <c r="Z955" s="7"/>
      <c r="AA955" s="7"/>
      <c r="AB955" s="109"/>
      <c r="AC955" s="109"/>
      <c r="AD955" s="1"/>
      <c r="AE955" s="1"/>
      <c r="AF955" s="7"/>
      <c r="AG955" s="7"/>
      <c r="AH955" s="109"/>
      <c r="AI955" s="109"/>
      <c r="AJ955" s="1"/>
      <c r="AK955" s="1"/>
      <c r="AL955" s="7"/>
      <c r="AM955" s="7"/>
      <c r="AN955" s="109"/>
      <c r="AO955" s="109"/>
      <c r="AP955" s="1"/>
      <c r="AQ955" s="1"/>
      <c r="AR955" s="7"/>
      <c r="AS955" s="7"/>
      <c r="AT955" s="109"/>
      <c r="AU955" s="109"/>
      <c r="AV955" s="1"/>
      <c r="AW955" s="1"/>
      <c r="AX955" s="7"/>
      <c r="AY955" s="7"/>
      <c r="AZ955" s="109"/>
      <c r="BA955" s="109"/>
      <c r="BB955" s="1"/>
      <c r="BC955" s="1"/>
      <c r="BD955" s="7"/>
      <c r="BE955" s="7"/>
      <c r="BF955" s="109"/>
      <c r="BG955" s="109"/>
    </row>
    <row r="956" spans="1:59" ht="14.25" customHeight="1">
      <c r="A956" s="1"/>
      <c r="B956" s="7"/>
      <c r="C956" s="7"/>
      <c r="D956" s="109"/>
      <c r="E956" s="109"/>
      <c r="F956" s="1"/>
      <c r="G956" s="1"/>
      <c r="H956" s="7"/>
      <c r="I956" s="7"/>
      <c r="J956" s="109"/>
      <c r="K956" s="109"/>
      <c r="L956" s="1"/>
      <c r="M956" s="1"/>
      <c r="N956" s="7"/>
      <c r="O956" s="7"/>
      <c r="P956" s="109"/>
      <c r="Q956" s="109"/>
      <c r="R956" s="1"/>
      <c r="S956" s="1"/>
      <c r="T956" s="7"/>
      <c r="U956" s="7"/>
      <c r="V956" s="109"/>
      <c r="W956" s="109"/>
      <c r="X956" s="1"/>
      <c r="Y956" s="1"/>
      <c r="Z956" s="7"/>
      <c r="AA956" s="7"/>
      <c r="AB956" s="109"/>
      <c r="AC956" s="109"/>
      <c r="AD956" s="1"/>
      <c r="AE956" s="1"/>
      <c r="AF956" s="7"/>
      <c r="AG956" s="7"/>
      <c r="AH956" s="109"/>
      <c r="AI956" s="109"/>
      <c r="AJ956" s="1"/>
      <c r="AK956" s="1"/>
      <c r="AL956" s="7"/>
      <c r="AM956" s="7"/>
      <c r="AN956" s="109"/>
      <c r="AO956" s="109"/>
      <c r="AP956" s="1"/>
      <c r="AQ956" s="1"/>
      <c r="AR956" s="7"/>
      <c r="AS956" s="7"/>
      <c r="AT956" s="109"/>
      <c r="AU956" s="109"/>
      <c r="AV956" s="1"/>
      <c r="AW956" s="1"/>
      <c r="AX956" s="7"/>
      <c r="AY956" s="7"/>
      <c r="AZ956" s="109"/>
      <c r="BA956" s="109"/>
      <c r="BB956" s="1"/>
      <c r="BC956" s="1"/>
      <c r="BD956" s="7"/>
      <c r="BE956" s="7"/>
      <c r="BF956" s="109"/>
      <c r="BG956" s="109"/>
    </row>
    <row r="957" spans="1:59" ht="14.25" customHeight="1">
      <c r="A957" s="1"/>
      <c r="B957" s="7"/>
      <c r="C957" s="7"/>
      <c r="D957" s="109"/>
      <c r="E957" s="109"/>
      <c r="F957" s="1"/>
      <c r="G957" s="1"/>
      <c r="H957" s="7"/>
      <c r="I957" s="7"/>
      <c r="J957" s="109"/>
      <c r="K957" s="109"/>
      <c r="L957" s="1"/>
      <c r="M957" s="1"/>
      <c r="N957" s="7"/>
      <c r="O957" s="7"/>
      <c r="P957" s="109"/>
      <c r="Q957" s="109"/>
      <c r="R957" s="1"/>
      <c r="S957" s="1"/>
      <c r="T957" s="7"/>
      <c r="U957" s="7"/>
      <c r="V957" s="109"/>
      <c r="W957" s="109"/>
      <c r="X957" s="1"/>
      <c r="Y957" s="1"/>
      <c r="Z957" s="7"/>
      <c r="AA957" s="7"/>
      <c r="AB957" s="109"/>
      <c r="AC957" s="109"/>
      <c r="AD957" s="1"/>
      <c r="AE957" s="1"/>
      <c r="AF957" s="7"/>
      <c r="AG957" s="7"/>
      <c r="AH957" s="109"/>
      <c r="AI957" s="109"/>
      <c r="AJ957" s="1"/>
      <c r="AK957" s="1"/>
      <c r="AL957" s="7"/>
      <c r="AM957" s="7"/>
      <c r="AN957" s="109"/>
      <c r="AO957" s="109"/>
      <c r="AP957" s="1"/>
      <c r="AQ957" s="1"/>
      <c r="AR957" s="7"/>
      <c r="AS957" s="7"/>
      <c r="AT957" s="109"/>
      <c r="AU957" s="109"/>
      <c r="AV957" s="1"/>
      <c r="AW957" s="1"/>
      <c r="AX957" s="7"/>
      <c r="AY957" s="7"/>
      <c r="AZ957" s="109"/>
      <c r="BA957" s="109"/>
      <c r="BB957" s="1"/>
      <c r="BC957" s="1"/>
      <c r="BD957" s="7"/>
      <c r="BE957" s="7"/>
      <c r="BF957" s="109"/>
      <c r="BG957" s="109"/>
    </row>
    <row r="958" spans="1:59" ht="14.25" customHeight="1">
      <c r="A958" s="1"/>
      <c r="B958" s="7"/>
      <c r="C958" s="7"/>
      <c r="D958" s="109"/>
      <c r="E958" s="109"/>
      <c r="F958" s="1"/>
      <c r="G958" s="1"/>
      <c r="H958" s="7"/>
      <c r="I958" s="7"/>
      <c r="J958" s="109"/>
      <c r="K958" s="109"/>
      <c r="L958" s="1"/>
      <c r="M958" s="1"/>
      <c r="N958" s="7"/>
      <c r="O958" s="7"/>
      <c r="P958" s="109"/>
      <c r="Q958" s="109"/>
      <c r="R958" s="1"/>
      <c r="S958" s="1"/>
      <c r="T958" s="7"/>
      <c r="U958" s="7"/>
      <c r="V958" s="109"/>
      <c r="W958" s="109"/>
      <c r="X958" s="1"/>
      <c r="Y958" s="1"/>
      <c r="Z958" s="7"/>
      <c r="AA958" s="7"/>
      <c r="AB958" s="109"/>
      <c r="AC958" s="109"/>
      <c r="AD958" s="1"/>
      <c r="AE958" s="1"/>
      <c r="AF958" s="7"/>
      <c r="AG958" s="7"/>
      <c r="AH958" s="109"/>
      <c r="AI958" s="109"/>
      <c r="AJ958" s="1"/>
      <c r="AK958" s="1"/>
      <c r="AL958" s="7"/>
      <c r="AM958" s="7"/>
      <c r="AN958" s="109"/>
      <c r="AO958" s="109"/>
      <c r="AP958" s="1"/>
      <c r="AQ958" s="1"/>
      <c r="AR958" s="7"/>
      <c r="AS958" s="7"/>
      <c r="AT958" s="109"/>
      <c r="AU958" s="109"/>
      <c r="AV958" s="1"/>
      <c r="AW958" s="1"/>
      <c r="AX958" s="7"/>
      <c r="AY958" s="7"/>
      <c r="AZ958" s="109"/>
      <c r="BA958" s="109"/>
      <c r="BB958" s="1"/>
      <c r="BC958" s="1"/>
      <c r="BD958" s="7"/>
      <c r="BE958" s="7"/>
      <c r="BF958" s="109"/>
      <c r="BG958" s="109"/>
    </row>
    <row r="959" spans="1:59" ht="14.25" customHeight="1">
      <c r="A959" s="1"/>
      <c r="B959" s="7"/>
      <c r="C959" s="7"/>
      <c r="D959" s="109"/>
      <c r="E959" s="109"/>
      <c r="F959" s="1"/>
      <c r="G959" s="1"/>
      <c r="H959" s="7"/>
      <c r="I959" s="7"/>
      <c r="J959" s="109"/>
      <c r="K959" s="109"/>
      <c r="L959" s="1"/>
      <c r="M959" s="1"/>
      <c r="N959" s="7"/>
      <c r="O959" s="7"/>
      <c r="P959" s="109"/>
      <c r="Q959" s="109"/>
      <c r="R959" s="1"/>
      <c r="S959" s="1"/>
      <c r="T959" s="7"/>
      <c r="U959" s="7"/>
      <c r="V959" s="109"/>
      <c r="W959" s="109"/>
      <c r="X959" s="1"/>
      <c r="Y959" s="1"/>
      <c r="Z959" s="7"/>
      <c r="AA959" s="7"/>
      <c r="AB959" s="109"/>
      <c r="AC959" s="109"/>
      <c r="AD959" s="1"/>
      <c r="AE959" s="1"/>
      <c r="AF959" s="7"/>
      <c r="AG959" s="7"/>
      <c r="AH959" s="109"/>
      <c r="AI959" s="109"/>
      <c r="AJ959" s="1"/>
      <c r="AK959" s="1"/>
      <c r="AL959" s="7"/>
      <c r="AM959" s="7"/>
      <c r="AN959" s="109"/>
      <c r="AO959" s="109"/>
      <c r="AP959" s="1"/>
      <c r="AQ959" s="1"/>
      <c r="AR959" s="7"/>
      <c r="AS959" s="7"/>
      <c r="AT959" s="109"/>
      <c r="AU959" s="109"/>
      <c r="AV959" s="1"/>
      <c r="AW959" s="1"/>
      <c r="AX959" s="7"/>
      <c r="AY959" s="7"/>
      <c r="AZ959" s="109"/>
      <c r="BA959" s="109"/>
      <c r="BB959" s="1"/>
      <c r="BC959" s="1"/>
      <c r="BD959" s="7"/>
      <c r="BE959" s="7"/>
      <c r="BF959" s="109"/>
      <c r="BG959" s="109"/>
    </row>
    <row r="960" spans="1:59" ht="14.25" customHeight="1">
      <c r="A960" s="1"/>
      <c r="B960" s="7"/>
      <c r="C960" s="7"/>
      <c r="D960" s="109"/>
      <c r="E960" s="109"/>
      <c r="F960" s="1"/>
      <c r="G960" s="1"/>
      <c r="H960" s="7"/>
      <c r="I960" s="7"/>
      <c r="J960" s="109"/>
      <c r="K960" s="109"/>
      <c r="L960" s="1"/>
      <c r="M960" s="1"/>
      <c r="N960" s="7"/>
      <c r="O960" s="7"/>
      <c r="P960" s="109"/>
      <c r="Q960" s="109"/>
      <c r="R960" s="1"/>
      <c r="S960" s="1"/>
      <c r="T960" s="7"/>
      <c r="U960" s="7"/>
      <c r="V960" s="109"/>
      <c r="W960" s="109"/>
      <c r="X960" s="1"/>
      <c r="Y960" s="1"/>
      <c r="Z960" s="7"/>
      <c r="AA960" s="7"/>
      <c r="AB960" s="109"/>
      <c r="AC960" s="109"/>
      <c r="AD960" s="1"/>
      <c r="AE960" s="1"/>
      <c r="AF960" s="7"/>
      <c r="AG960" s="7"/>
      <c r="AH960" s="109"/>
      <c r="AI960" s="109"/>
      <c r="AJ960" s="1"/>
      <c r="AK960" s="1"/>
      <c r="AL960" s="7"/>
      <c r="AM960" s="7"/>
      <c r="AN960" s="109"/>
      <c r="AO960" s="109"/>
      <c r="AP960" s="1"/>
      <c r="AQ960" s="1"/>
      <c r="AR960" s="7"/>
      <c r="AS960" s="7"/>
      <c r="AT960" s="109"/>
      <c r="AU960" s="109"/>
      <c r="AV960" s="1"/>
      <c r="AW960" s="1"/>
      <c r="AX960" s="7"/>
      <c r="AY960" s="7"/>
      <c r="AZ960" s="109"/>
      <c r="BA960" s="109"/>
      <c r="BB960" s="1"/>
      <c r="BC960" s="1"/>
      <c r="BD960" s="7"/>
      <c r="BE960" s="7"/>
      <c r="BF960" s="109"/>
      <c r="BG960" s="109"/>
    </row>
    <row r="961" spans="1:59" ht="14.25" customHeight="1">
      <c r="A961" s="1"/>
      <c r="B961" s="7"/>
      <c r="C961" s="7"/>
      <c r="D961" s="109"/>
      <c r="E961" s="109"/>
      <c r="F961" s="1"/>
      <c r="G961" s="1"/>
      <c r="H961" s="7"/>
      <c r="I961" s="7"/>
      <c r="J961" s="109"/>
      <c r="K961" s="109"/>
      <c r="L961" s="1"/>
      <c r="M961" s="1"/>
      <c r="N961" s="7"/>
      <c r="O961" s="7"/>
      <c r="P961" s="109"/>
      <c r="Q961" s="109"/>
      <c r="R961" s="1"/>
      <c r="S961" s="1"/>
      <c r="T961" s="7"/>
      <c r="U961" s="7"/>
      <c r="V961" s="109"/>
      <c r="W961" s="109"/>
      <c r="X961" s="1"/>
      <c r="Y961" s="1"/>
      <c r="Z961" s="7"/>
      <c r="AA961" s="7"/>
      <c r="AB961" s="109"/>
      <c r="AC961" s="109"/>
      <c r="AD961" s="1"/>
      <c r="AE961" s="1"/>
      <c r="AF961" s="7"/>
      <c r="AG961" s="7"/>
      <c r="AH961" s="109"/>
      <c r="AI961" s="109"/>
      <c r="AJ961" s="1"/>
      <c r="AK961" s="1"/>
      <c r="AL961" s="7"/>
      <c r="AM961" s="7"/>
      <c r="AN961" s="109"/>
      <c r="AO961" s="109"/>
      <c r="AP961" s="1"/>
      <c r="AQ961" s="1"/>
      <c r="AR961" s="7"/>
      <c r="AS961" s="7"/>
      <c r="AT961" s="109"/>
      <c r="AU961" s="109"/>
      <c r="AV961" s="1"/>
      <c r="AW961" s="1"/>
      <c r="AX961" s="7"/>
      <c r="AY961" s="7"/>
      <c r="AZ961" s="109"/>
      <c r="BA961" s="109"/>
      <c r="BB961" s="1"/>
      <c r="BC961" s="1"/>
      <c r="BD961" s="7"/>
      <c r="BE961" s="7"/>
      <c r="BF961" s="109"/>
      <c r="BG961" s="109"/>
    </row>
    <row r="962" spans="1:59" ht="14.25" customHeight="1">
      <c r="A962" s="1"/>
      <c r="B962" s="7"/>
      <c r="C962" s="7"/>
      <c r="D962" s="109"/>
      <c r="E962" s="109"/>
      <c r="F962" s="1"/>
      <c r="G962" s="1"/>
      <c r="H962" s="7"/>
      <c r="I962" s="7"/>
      <c r="J962" s="109"/>
      <c r="K962" s="109"/>
      <c r="L962" s="1"/>
      <c r="M962" s="1"/>
      <c r="N962" s="7"/>
      <c r="O962" s="7"/>
      <c r="P962" s="109"/>
      <c r="Q962" s="109"/>
      <c r="R962" s="1"/>
      <c r="S962" s="1"/>
      <c r="T962" s="7"/>
      <c r="U962" s="7"/>
      <c r="V962" s="109"/>
      <c r="W962" s="109"/>
      <c r="X962" s="1"/>
      <c r="Y962" s="1"/>
      <c r="Z962" s="7"/>
      <c r="AA962" s="7"/>
      <c r="AB962" s="109"/>
      <c r="AC962" s="109"/>
      <c r="AD962" s="1"/>
      <c r="AE962" s="1"/>
      <c r="AF962" s="7"/>
      <c r="AG962" s="7"/>
      <c r="AH962" s="109"/>
      <c r="AI962" s="109"/>
      <c r="AJ962" s="1"/>
      <c r="AK962" s="1"/>
      <c r="AL962" s="7"/>
      <c r="AM962" s="7"/>
      <c r="AN962" s="109"/>
      <c r="AO962" s="109"/>
      <c r="AP962" s="1"/>
      <c r="AQ962" s="1"/>
      <c r="AR962" s="7"/>
      <c r="AS962" s="7"/>
      <c r="AT962" s="109"/>
      <c r="AU962" s="109"/>
      <c r="AV962" s="1"/>
      <c r="AW962" s="1"/>
      <c r="AX962" s="7"/>
      <c r="AY962" s="7"/>
      <c r="AZ962" s="109"/>
      <c r="BA962" s="109"/>
      <c r="BB962" s="1"/>
      <c r="BC962" s="1"/>
      <c r="BD962" s="7"/>
      <c r="BE962" s="7"/>
      <c r="BF962" s="109"/>
      <c r="BG962" s="109"/>
    </row>
    <row r="963" spans="1:59" ht="14.25" customHeight="1">
      <c r="A963" s="1"/>
      <c r="B963" s="7"/>
      <c r="C963" s="7"/>
      <c r="D963" s="109"/>
      <c r="E963" s="109"/>
      <c r="F963" s="1"/>
      <c r="G963" s="1"/>
      <c r="H963" s="7"/>
      <c r="I963" s="7"/>
      <c r="J963" s="109"/>
      <c r="K963" s="109"/>
      <c r="L963" s="1"/>
      <c r="M963" s="1"/>
      <c r="N963" s="7"/>
      <c r="O963" s="7"/>
      <c r="P963" s="109"/>
      <c r="Q963" s="109"/>
      <c r="R963" s="1"/>
      <c r="S963" s="1"/>
      <c r="T963" s="7"/>
      <c r="U963" s="7"/>
      <c r="V963" s="109"/>
      <c r="W963" s="109"/>
      <c r="X963" s="1"/>
      <c r="Y963" s="1"/>
      <c r="Z963" s="7"/>
      <c r="AA963" s="7"/>
      <c r="AB963" s="109"/>
      <c r="AC963" s="109"/>
      <c r="AD963" s="1"/>
      <c r="AE963" s="1"/>
      <c r="AF963" s="7"/>
      <c r="AG963" s="7"/>
      <c r="AH963" s="109"/>
      <c r="AI963" s="109"/>
      <c r="AJ963" s="1"/>
      <c r="AK963" s="1"/>
      <c r="AL963" s="7"/>
      <c r="AM963" s="7"/>
      <c r="AN963" s="109"/>
      <c r="AO963" s="109"/>
      <c r="AP963" s="1"/>
      <c r="AQ963" s="1"/>
      <c r="AR963" s="7"/>
      <c r="AS963" s="7"/>
      <c r="AT963" s="109"/>
      <c r="AU963" s="109"/>
      <c r="AV963" s="1"/>
      <c r="AW963" s="1"/>
      <c r="AX963" s="7"/>
      <c r="AY963" s="7"/>
      <c r="AZ963" s="109"/>
      <c r="BA963" s="109"/>
      <c r="BB963" s="1"/>
      <c r="BC963" s="1"/>
      <c r="BD963" s="7"/>
      <c r="BE963" s="7"/>
      <c r="BF963" s="109"/>
      <c r="BG963" s="109"/>
    </row>
    <row r="964" spans="1:59" ht="14.25" customHeight="1">
      <c r="A964" s="1"/>
      <c r="B964" s="7"/>
      <c r="C964" s="7"/>
      <c r="D964" s="109"/>
      <c r="E964" s="109"/>
      <c r="F964" s="1"/>
      <c r="G964" s="1"/>
      <c r="H964" s="7"/>
      <c r="I964" s="7"/>
      <c r="J964" s="109"/>
      <c r="K964" s="109"/>
      <c r="L964" s="1"/>
      <c r="M964" s="1"/>
      <c r="N964" s="7"/>
      <c r="O964" s="7"/>
      <c r="P964" s="109"/>
      <c r="Q964" s="109"/>
      <c r="R964" s="1"/>
      <c r="S964" s="1"/>
      <c r="T964" s="7"/>
      <c r="U964" s="7"/>
      <c r="V964" s="109"/>
      <c r="W964" s="109"/>
      <c r="X964" s="1"/>
      <c r="Y964" s="1"/>
      <c r="Z964" s="7"/>
      <c r="AA964" s="7"/>
      <c r="AB964" s="109"/>
      <c r="AC964" s="109"/>
      <c r="AD964" s="1"/>
      <c r="AE964" s="1"/>
      <c r="AF964" s="7"/>
      <c r="AG964" s="7"/>
      <c r="AH964" s="109"/>
      <c r="AI964" s="109"/>
      <c r="AJ964" s="1"/>
      <c r="AK964" s="1"/>
      <c r="AL964" s="7"/>
      <c r="AM964" s="7"/>
      <c r="AN964" s="109"/>
      <c r="AO964" s="109"/>
      <c r="AP964" s="1"/>
      <c r="AQ964" s="1"/>
      <c r="AR964" s="7"/>
      <c r="AS964" s="7"/>
      <c r="AT964" s="109"/>
      <c r="AU964" s="109"/>
      <c r="AV964" s="1"/>
      <c r="AW964" s="1"/>
      <c r="AX964" s="7"/>
      <c r="AY964" s="7"/>
      <c r="AZ964" s="109"/>
      <c r="BA964" s="109"/>
      <c r="BB964" s="1"/>
      <c r="BC964" s="1"/>
      <c r="BD964" s="7"/>
      <c r="BE964" s="7"/>
      <c r="BF964" s="109"/>
      <c r="BG964" s="109"/>
    </row>
    <row r="965" spans="1:59" ht="14.25" customHeight="1">
      <c r="A965" s="1"/>
      <c r="B965" s="7"/>
      <c r="C965" s="7"/>
      <c r="D965" s="109"/>
      <c r="E965" s="109"/>
      <c r="F965" s="1"/>
      <c r="G965" s="1"/>
      <c r="H965" s="7"/>
      <c r="I965" s="7"/>
      <c r="J965" s="109"/>
      <c r="K965" s="109"/>
      <c r="L965" s="1"/>
      <c r="M965" s="1"/>
      <c r="N965" s="7"/>
      <c r="O965" s="7"/>
      <c r="P965" s="109"/>
      <c r="Q965" s="109"/>
      <c r="R965" s="1"/>
      <c r="S965" s="1"/>
      <c r="T965" s="7"/>
      <c r="U965" s="7"/>
      <c r="V965" s="109"/>
      <c r="W965" s="109"/>
      <c r="X965" s="1"/>
      <c r="Y965" s="1"/>
      <c r="Z965" s="7"/>
      <c r="AA965" s="7"/>
      <c r="AB965" s="109"/>
      <c r="AC965" s="109"/>
      <c r="AD965" s="1"/>
      <c r="AE965" s="1"/>
      <c r="AF965" s="7"/>
      <c r="AG965" s="7"/>
      <c r="AH965" s="109"/>
      <c r="AI965" s="109"/>
      <c r="AJ965" s="1"/>
      <c r="AK965" s="1"/>
      <c r="AL965" s="7"/>
      <c r="AM965" s="7"/>
      <c r="AN965" s="109"/>
      <c r="AO965" s="109"/>
      <c r="AP965" s="1"/>
      <c r="AQ965" s="1"/>
      <c r="AR965" s="7"/>
      <c r="AS965" s="7"/>
      <c r="AT965" s="109"/>
      <c r="AU965" s="109"/>
      <c r="AV965" s="1"/>
      <c r="AW965" s="1"/>
      <c r="AX965" s="7"/>
      <c r="AY965" s="7"/>
      <c r="AZ965" s="109"/>
      <c r="BA965" s="109"/>
      <c r="BB965" s="1"/>
      <c r="BC965" s="1"/>
      <c r="BD965" s="7"/>
      <c r="BE965" s="7"/>
      <c r="BF965" s="109"/>
      <c r="BG965" s="109"/>
    </row>
    <row r="966" spans="1:59" ht="14.25" customHeight="1">
      <c r="A966" s="1"/>
      <c r="B966" s="7"/>
      <c r="C966" s="7"/>
      <c r="D966" s="109"/>
      <c r="E966" s="109"/>
      <c r="F966" s="1"/>
      <c r="G966" s="1"/>
      <c r="H966" s="7"/>
      <c r="I966" s="7"/>
      <c r="J966" s="109"/>
      <c r="K966" s="109"/>
      <c r="L966" s="1"/>
      <c r="M966" s="1"/>
      <c r="N966" s="7"/>
      <c r="O966" s="7"/>
      <c r="P966" s="109"/>
      <c r="Q966" s="109"/>
      <c r="R966" s="1"/>
      <c r="S966" s="1"/>
      <c r="T966" s="7"/>
      <c r="U966" s="7"/>
      <c r="V966" s="109"/>
      <c r="W966" s="109"/>
      <c r="X966" s="1"/>
      <c r="Y966" s="1"/>
      <c r="Z966" s="7"/>
      <c r="AA966" s="7"/>
      <c r="AB966" s="109"/>
      <c r="AC966" s="109"/>
      <c r="AD966" s="1"/>
      <c r="AE966" s="1"/>
      <c r="AF966" s="7"/>
      <c r="AG966" s="7"/>
      <c r="AH966" s="109"/>
      <c r="AI966" s="109"/>
      <c r="AJ966" s="1"/>
      <c r="AK966" s="1"/>
      <c r="AL966" s="7"/>
      <c r="AM966" s="7"/>
      <c r="AN966" s="109"/>
      <c r="AO966" s="109"/>
      <c r="AP966" s="1"/>
      <c r="AQ966" s="1"/>
      <c r="AR966" s="7"/>
      <c r="AS966" s="7"/>
      <c r="AT966" s="109"/>
      <c r="AU966" s="109"/>
      <c r="AV966" s="1"/>
      <c r="AW966" s="1"/>
      <c r="AX966" s="7"/>
      <c r="AY966" s="7"/>
      <c r="AZ966" s="109"/>
      <c r="BA966" s="109"/>
      <c r="BB966" s="1"/>
      <c r="BC966" s="1"/>
      <c r="BD966" s="7"/>
      <c r="BE966" s="7"/>
      <c r="BF966" s="109"/>
      <c r="BG966" s="109"/>
    </row>
    <row r="967" spans="1:59" ht="14.25" customHeight="1">
      <c r="A967" s="1"/>
      <c r="B967" s="7"/>
      <c r="C967" s="7"/>
      <c r="D967" s="109"/>
      <c r="E967" s="109"/>
      <c r="F967" s="1"/>
      <c r="G967" s="1"/>
      <c r="H967" s="7"/>
      <c r="I967" s="7"/>
      <c r="J967" s="109"/>
      <c r="K967" s="109"/>
      <c r="L967" s="1"/>
      <c r="M967" s="1"/>
      <c r="N967" s="7"/>
      <c r="O967" s="7"/>
      <c r="P967" s="109"/>
      <c r="Q967" s="109"/>
      <c r="R967" s="1"/>
      <c r="S967" s="1"/>
      <c r="T967" s="7"/>
      <c r="U967" s="7"/>
      <c r="V967" s="109"/>
      <c r="W967" s="109"/>
      <c r="X967" s="1"/>
      <c r="Y967" s="1"/>
      <c r="Z967" s="7"/>
      <c r="AA967" s="7"/>
      <c r="AB967" s="109"/>
      <c r="AC967" s="109"/>
      <c r="AD967" s="1"/>
      <c r="AE967" s="1"/>
      <c r="AF967" s="7"/>
      <c r="AG967" s="7"/>
      <c r="AH967" s="109"/>
      <c r="AI967" s="109"/>
      <c r="AJ967" s="1"/>
      <c r="AK967" s="1"/>
      <c r="AL967" s="7"/>
      <c r="AM967" s="7"/>
      <c r="AN967" s="109"/>
      <c r="AO967" s="109"/>
      <c r="AP967" s="1"/>
      <c r="AQ967" s="1"/>
      <c r="AR967" s="7"/>
      <c r="AS967" s="7"/>
      <c r="AT967" s="109"/>
      <c r="AU967" s="109"/>
      <c r="AV967" s="1"/>
      <c r="AW967" s="1"/>
      <c r="AX967" s="7"/>
      <c r="AY967" s="7"/>
      <c r="AZ967" s="109"/>
      <c r="BA967" s="109"/>
      <c r="BB967" s="1"/>
      <c r="BC967" s="1"/>
      <c r="BD967" s="7"/>
      <c r="BE967" s="7"/>
      <c r="BF967" s="109"/>
      <c r="BG967" s="109"/>
    </row>
    <row r="968" spans="1:59" ht="14.25" customHeight="1">
      <c r="A968" s="1"/>
      <c r="B968" s="7"/>
      <c r="C968" s="7"/>
      <c r="D968" s="109"/>
      <c r="E968" s="109"/>
      <c r="F968" s="1"/>
      <c r="G968" s="1"/>
      <c r="H968" s="7"/>
      <c r="I968" s="7"/>
      <c r="J968" s="109"/>
      <c r="K968" s="109"/>
      <c r="L968" s="1"/>
      <c r="M968" s="1"/>
      <c r="N968" s="7"/>
      <c r="O968" s="7"/>
      <c r="P968" s="109"/>
      <c r="Q968" s="109"/>
      <c r="R968" s="1"/>
      <c r="S968" s="1"/>
      <c r="T968" s="7"/>
      <c r="U968" s="7"/>
      <c r="V968" s="109"/>
      <c r="W968" s="109"/>
      <c r="X968" s="1"/>
      <c r="Y968" s="1"/>
      <c r="Z968" s="7"/>
      <c r="AA968" s="7"/>
      <c r="AB968" s="109"/>
      <c r="AC968" s="109"/>
      <c r="AD968" s="1"/>
      <c r="AE968" s="1"/>
      <c r="AF968" s="7"/>
      <c r="AG968" s="7"/>
      <c r="AH968" s="109"/>
      <c r="AI968" s="109"/>
      <c r="AJ968" s="1"/>
      <c r="AK968" s="1"/>
      <c r="AL968" s="7"/>
      <c r="AM968" s="7"/>
      <c r="AN968" s="109"/>
      <c r="AO968" s="109"/>
      <c r="AP968" s="1"/>
      <c r="AQ968" s="1"/>
      <c r="AR968" s="7"/>
      <c r="AS968" s="7"/>
      <c r="AT968" s="109"/>
      <c r="AU968" s="109"/>
      <c r="AV968" s="1"/>
      <c r="AW968" s="1"/>
      <c r="AX968" s="7"/>
      <c r="AY968" s="7"/>
      <c r="AZ968" s="109"/>
      <c r="BA968" s="109"/>
      <c r="BB968" s="1"/>
      <c r="BC968" s="1"/>
      <c r="BD968" s="7"/>
      <c r="BE968" s="7"/>
      <c r="BF968" s="109"/>
      <c r="BG968" s="109"/>
    </row>
    <row r="969" spans="1:59" ht="14.25" customHeight="1">
      <c r="A969" s="1"/>
      <c r="B969" s="7"/>
      <c r="C969" s="7"/>
      <c r="D969" s="109"/>
      <c r="E969" s="109"/>
      <c r="F969" s="1"/>
      <c r="G969" s="1"/>
      <c r="H969" s="7"/>
      <c r="I969" s="7"/>
      <c r="J969" s="109"/>
      <c r="K969" s="109"/>
      <c r="L969" s="1"/>
      <c r="M969" s="1"/>
      <c r="N969" s="7"/>
      <c r="O969" s="7"/>
      <c r="P969" s="109"/>
      <c r="Q969" s="109"/>
      <c r="R969" s="1"/>
      <c r="S969" s="1"/>
      <c r="T969" s="7"/>
      <c r="U969" s="7"/>
      <c r="V969" s="109"/>
      <c r="W969" s="109"/>
      <c r="X969" s="1"/>
      <c r="Y969" s="1"/>
      <c r="Z969" s="7"/>
      <c r="AA969" s="7"/>
      <c r="AB969" s="109"/>
      <c r="AC969" s="109"/>
      <c r="AD969" s="1"/>
      <c r="AE969" s="1"/>
      <c r="AF969" s="7"/>
      <c r="AG969" s="7"/>
      <c r="AH969" s="109"/>
      <c r="AI969" s="109"/>
      <c r="AJ969" s="1"/>
      <c r="AK969" s="1"/>
      <c r="AL969" s="7"/>
      <c r="AM969" s="7"/>
      <c r="AN969" s="109"/>
      <c r="AO969" s="109"/>
      <c r="AP969" s="1"/>
      <c r="AQ969" s="1"/>
      <c r="AR969" s="7"/>
      <c r="AS969" s="7"/>
      <c r="AT969" s="109"/>
      <c r="AU969" s="109"/>
      <c r="AV969" s="1"/>
      <c r="AW969" s="1"/>
      <c r="AX969" s="7"/>
      <c r="AY969" s="7"/>
      <c r="AZ969" s="109"/>
      <c r="BA969" s="109"/>
      <c r="BB969" s="1"/>
      <c r="BC969" s="1"/>
      <c r="BD969" s="7"/>
      <c r="BE969" s="7"/>
      <c r="BF969" s="109"/>
      <c r="BG969" s="109"/>
    </row>
    <row r="970" spans="1:59" ht="14.25" customHeight="1">
      <c r="A970" s="1"/>
      <c r="B970" s="7"/>
      <c r="C970" s="7"/>
      <c r="D970" s="109"/>
      <c r="E970" s="109"/>
      <c r="F970" s="1"/>
      <c r="G970" s="1"/>
      <c r="H970" s="7"/>
      <c r="I970" s="7"/>
      <c r="J970" s="109"/>
      <c r="K970" s="109"/>
      <c r="L970" s="1"/>
      <c r="M970" s="1"/>
      <c r="N970" s="7"/>
      <c r="O970" s="7"/>
      <c r="P970" s="109"/>
      <c r="Q970" s="109"/>
      <c r="R970" s="1"/>
      <c r="S970" s="1"/>
      <c r="T970" s="7"/>
      <c r="U970" s="7"/>
      <c r="V970" s="109"/>
      <c r="W970" s="109"/>
      <c r="X970" s="1"/>
      <c r="Y970" s="1"/>
      <c r="Z970" s="7"/>
      <c r="AA970" s="7"/>
      <c r="AB970" s="109"/>
      <c r="AC970" s="109"/>
      <c r="AD970" s="1"/>
      <c r="AE970" s="1"/>
      <c r="AF970" s="7"/>
      <c r="AG970" s="7"/>
      <c r="AH970" s="109"/>
      <c r="AI970" s="109"/>
      <c r="AJ970" s="1"/>
      <c r="AK970" s="1"/>
      <c r="AL970" s="7"/>
      <c r="AM970" s="7"/>
      <c r="AN970" s="109"/>
      <c r="AO970" s="109"/>
      <c r="AP970" s="1"/>
      <c r="AQ970" s="1"/>
      <c r="AR970" s="7"/>
      <c r="AS970" s="7"/>
      <c r="AT970" s="109"/>
      <c r="AU970" s="109"/>
      <c r="AV970" s="1"/>
      <c r="AW970" s="1"/>
      <c r="AX970" s="7"/>
      <c r="AY970" s="7"/>
      <c r="AZ970" s="109"/>
      <c r="BA970" s="109"/>
      <c r="BB970" s="1"/>
      <c r="BC970" s="1"/>
      <c r="BD970" s="7"/>
      <c r="BE970" s="7"/>
      <c r="BF970" s="109"/>
      <c r="BG970" s="109"/>
    </row>
    <row r="971" spans="1:59" ht="14.25" customHeight="1">
      <c r="A971" s="1"/>
      <c r="B971" s="7"/>
      <c r="C971" s="7"/>
      <c r="D971" s="109"/>
      <c r="E971" s="109"/>
      <c r="F971" s="1"/>
      <c r="G971" s="1"/>
      <c r="H971" s="7"/>
      <c r="I971" s="7"/>
      <c r="J971" s="109"/>
      <c r="K971" s="109"/>
      <c r="L971" s="1"/>
      <c r="M971" s="1"/>
      <c r="N971" s="7"/>
      <c r="O971" s="7"/>
      <c r="P971" s="109"/>
      <c r="Q971" s="109"/>
      <c r="R971" s="1"/>
      <c r="S971" s="1"/>
      <c r="T971" s="7"/>
      <c r="U971" s="7"/>
      <c r="V971" s="109"/>
      <c r="W971" s="109"/>
      <c r="X971" s="1"/>
      <c r="Y971" s="1"/>
      <c r="Z971" s="7"/>
      <c r="AA971" s="7"/>
      <c r="AB971" s="109"/>
      <c r="AC971" s="109"/>
      <c r="AD971" s="1"/>
      <c r="AE971" s="1"/>
      <c r="AF971" s="7"/>
      <c r="AG971" s="7"/>
      <c r="AH971" s="109"/>
      <c r="AI971" s="109"/>
      <c r="AJ971" s="1"/>
      <c r="AK971" s="1"/>
      <c r="AL971" s="7"/>
      <c r="AM971" s="7"/>
      <c r="AN971" s="109"/>
      <c r="AO971" s="109"/>
      <c r="AP971" s="1"/>
      <c r="AQ971" s="1"/>
      <c r="AR971" s="7"/>
      <c r="AS971" s="7"/>
      <c r="AT971" s="109"/>
      <c r="AU971" s="109"/>
      <c r="AV971" s="1"/>
      <c r="AW971" s="1"/>
      <c r="AX971" s="7"/>
      <c r="AY971" s="7"/>
      <c r="AZ971" s="109"/>
      <c r="BA971" s="109"/>
      <c r="BB971" s="1"/>
      <c r="BC971" s="1"/>
      <c r="BD971" s="7"/>
      <c r="BE971" s="7"/>
      <c r="BF971" s="109"/>
      <c r="BG971" s="109"/>
    </row>
    <row r="972" spans="1:59" ht="14.25" customHeight="1">
      <c r="A972" s="1"/>
      <c r="B972" s="7"/>
      <c r="C972" s="7"/>
      <c r="D972" s="109"/>
      <c r="E972" s="109"/>
      <c r="F972" s="1"/>
      <c r="G972" s="1"/>
      <c r="H972" s="7"/>
      <c r="I972" s="7"/>
      <c r="J972" s="109"/>
      <c r="K972" s="109"/>
      <c r="L972" s="1"/>
      <c r="M972" s="1"/>
      <c r="N972" s="7"/>
      <c r="O972" s="7"/>
      <c r="P972" s="109"/>
      <c r="Q972" s="109"/>
      <c r="R972" s="1"/>
      <c r="S972" s="1"/>
      <c r="T972" s="7"/>
      <c r="U972" s="7"/>
      <c r="V972" s="109"/>
      <c r="W972" s="109"/>
      <c r="X972" s="1"/>
      <c r="Y972" s="1"/>
      <c r="Z972" s="7"/>
      <c r="AA972" s="7"/>
      <c r="AB972" s="109"/>
      <c r="AC972" s="109"/>
      <c r="AD972" s="1"/>
      <c r="AE972" s="1"/>
      <c r="AF972" s="7"/>
      <c r="AG972" s="7"/>
      <c r="AH972" s="109"/>
      <c r="AI972" s="109"/>
      <c r="AJ972" s="1"/>
      <c r="AK972" s="1"/>
      <c r="AL972" s="7"/>
      <c r="AM972" s="7"/>
      <c r="AN972" s="109"/>
      <c r="AO972" s="109"/>
      <c r="AP972" s="1"/>
      <c r="AQ972" s="1"/>
      <c r="AR972" s="7"/>
      <c r="AS972" s="7"/>
      <c r="AT972" s="109"/>
      <c r="AU972" s="109"/>
      <c r="AV972" s="1"/>
      <c r="AW972" s="1"/>
      <c r="AX972" s="7"/>
      <c r="AY972" s="7"/>
      <c r="AZ972" s="109"/>
      <c r="BA972" s="109"/>
      <c r="BB972" s="1"/>
      <c r="BC972" s="1"/>
      <c r="BD972" s="7"/>
      <c r="BE972" s="7"/>
      <c r="BF972" s="109"/>
      <c r="BG972" s="109"/>
    </row>
    <row r="973" spans="1:59" ht="14.25" customHeight="1">
      <c r="A973" s="1"/>
      <c r="B973" s="7"/>
      <c r="C973" s="7"/>
      <c r="D973" s="109"/>
      <c r="E973" s="109"/>
      <c r="F973" s="1"/>
      <c r="G973" s="1"/>
      <c r="H973" s="7"/>
      <c r="I973" s="7"/>
      <c r="J973" s="109"/>
      <c r="K973" s="109"/>
      <c r="L973" s="1"/>
      <c r="M973" s="1"/>
      <c r="N973" s="7"/>
      <c r="O973" s="7"/>
      <c r="P973" s="109"/>
      <c r="Q973" s="109"/>
      <c r="R973" s="1"/>
      <c r="S973" s="1"/>
      <c r="T973" s="7"/>
      <c r="U973" s="7"/>
      <c r="V973" s="109"/>
      <c r="W973" s="109"/>
      <c r="X973" s="1"/>
      <c r="Y973" s="1"/>
      <c r="Z973" s="7"/>
      <c r="AA973" s="7"/>
      <c r="AB973" s="109"/>
      <c r="AC973" s="109"/>
      <c r="AD973" s="1"/>
      <c r="AE973" s="1"/>
      <c r="AF973" s="7"/>
      <c r="AG973" s="7"/>
      <c r="AH973" s="109"/>
      <c r="AI973" s="109"/>
      <c r="AJ973" s="1"/>
      <c r="AK973" s="1"/>
      <c r="AL973" s="7"/>
      <c r="AM973" s="7"/>
      <c r="AN973" s="109"/>
      <c r="AO973" s="109"/>
      <c r="AP973" s="1"/>
      <c r="AQ973" s="1"/>
      <c r="AR973" s="7"/>
      <c r="AS973" s="7"/>
      <c r="AT973" s="109"/>
      <c r="AU973" s="109"/>
      <c r="AV973" s="1"/>
      <c r="AW973" s="1"/>
      <c r="AX973" s="7"/>
      <c r="AY973" s="7"/>
      <c r="AZ973" s="109"/>
      <c r="BA973" s="109"/>
      <c r="BB973" s="1"/>
      <c r="BC973" s="1"/>
      <c r="BD973" s="7"/>
      <c r="BE973" s="7"/>
      <c r="BF973" s="109"/>
      <c r="BG973" s="109"/>
    </row>
    <row r="974" spans="1:59" ht="14.25" customHeight="1">
      <c r="A974" s="1"/>
      <c r="B974" s="7"/>
      <c r="C974" s="7"/>
      <c r="D974" s="109"/>
      <c r="E974" s="109"/>
      <c r="F974" s="1"/>
      <c r="G974" s="1"/>
      <c r="H974" s="7"/>
      <c r="I974" s="7"/>
      <c r="J974" s="109"/>
      <c r="K974" s="109"/>
      <c r="L974" s="1"/>
      <c r="M974" s="1"/>
      <c r="N974" s="7"/>
      <c r="O974" s="7"/>
      <c r="P974" s="109"/>
      <c r="Q974" s="109"/>
      <c r="R974" s="1"/>
      <c r="S974" s="1"/>
      <c r="T974" s="7"/>
      <c r="U974" s="7"/>
      <c r="V974" s="109"/>
      <c r="W974" s="109"/>
      <c r="X974" s="1"/>
      <c r="Y974" s="1"/>
      <c r="Z974" s="7"/>
      <c r="AA974" s="7"/>
      <c r="AB974" s="109"/>
      <c r="AC974" s="109"/>
      <c r="AD974" s="1"/>
      <c r="AE974" s="1"/>
      <c r="AF974" s="7"/>
      <c r="AG974" s="7"/>
      <c r="AH974" s="109"/>
      <c r="AI974" s="109"/>
      <c r="AJ974" s="1"/>
      <c r="AK974" s="1"/>
      <c r="AL974" s="7"/>
      <c r="AM974" s="7"/>
      <c r="AN974" s="109"/>
      <c r="AO974" s="109"/>
      <c r="AP974" s="1"/>
      <c r="AQ974" s="1"/>
      <c r="AR974" s="7"/>
      <c r="AS974" s="7"/>
      <c r="AT974" s="109"/>
      <c r="AU974" s="109"/>
      <c r="AV974" s="1"/>
      <c r="AW974" s="1"/>
      <c r="AX974" s="7"/>
      <c r="AY974" s="7"/>
      <c r="AZ974" s="109"/>
      <c r="BA974" s="109"/>
      <c r="BB974" s="1"/>
      <c r="BC974" s="1"/>
      <c r="BD974" s="7"/>
      <c r="BE974" s="7"/>
      <c r="BF974" s="109"/>
      <c r="BG974" s="109"/>
    </row>
    <row r="975" spans="1:59" ht="14.25" customHeight="1">
      <c r="A975" s="1"/>
      <c r="B975" s="7"/>
      <c r="C975" s="7"/>
      <c r="D975" s="109"/>
      <c r="E975" s="109"/>
      <c r="F975" s="1"/>
      <c r="G975" s="1"/>
      <c r="H975" s="7"/>
      <c r="I975" s="7"/>
      <c r="J975" s="109"/>
      <c r="K975" s="109"/>
      <c r="L975" s="1"/>
      <c r="M975" s="1"/>
      <c r="N975" s="7"/>
      <c r="O975" s="7"/>
      <c r="P975" s="109"/>
      <c r="Q975" s="109"/>
      <c r="R975" s="1"/>
      <c r="S975" s="1"/>
      <c r="T975" s="7"/>
      <c r="U975" s="7"/>
      <c r="V975" s="109"/>
      <c r="W975" s="109"/>
      <c r="X975" s="1"/>
      <c r="Y975" s="1"/>
      <c r="Z975" s="7"/>
      <c r="AA975" s="7"/>
      <c r="AB975" s="109"/>
      <c r="AC975" s="109"/>
      <c r="AD975" s="1"/>
      <c r="AE975" s="1"/>
      <c r="AF975" s="7"/>
      <c r="AG975" s="7"/>
      <c r="AH975" s="109"/>
      <c r="AI975" s="109"/>
      <c r="AJ975" s="1"/>
      <c r="AK975" s="1"/>
      <c r="AL975" s="7"/>
      <c r="AM975" s="7"/>
      <c r="AN975" s="109"/>
      <c r="AO975" s="109"/>
      <c r="AP975" s="1"/>
      <c r="AQ975" s="1"/>
      <c r="AR975" s="7"/>
      <c r="AS975" s="7"/>
      <c r="AT975" s="109"/>
      <c r="AU975" s="109"/>
      <c r="AV975" s="1"/>
      <c r="AW975" s="1"/>
      <c r="AX975" s="7"/>
      <c r="AY975" s="7"/>
      <c r="AZ975" s="109"/>
      <c r="BA975" s="109"/>
      <c r="BB975" s="1"/>
      <c r="BC975" s="1"/>
      <c r="BD975" s="7"/>
      <c r="BE975" s="7"/>
      <c r="BF975" s="109"/>
      <c r="BG975" s="109"/>
    </row>
    <row r="976" spans="1:59" ht="14.25" customHeight="1">
      <c r="A976" s="1"/>
      <c r="B976" s="7"/>
      <c r="C976" s="7"/>
      <c r="D976" s="109"/>
      <c r="E976" s="109"/>
      <c r="F976" s="1"/>
      <c r="G976" s="1"/>
      <c r="H976" s="7"/>
      <c r="I976" s="7"/>
      <c r="J976" s="109"/>
      <c r="K976" s="109"/>
      <c r="L976" s="1"/>
      <c r="M976" s="1"/>
      <c r="N976" s="7"/>
      <c r="O976" s="7"/>
      <c r="P976" s="109"/>
      <c r="Q976" s="109"/>
      <c r="R976" s="1"/>
      <c r="S976" s="1"/>
      <c r="T976" s="7"/>
      <c r="U976" s="7"/>
      <c r="V976" s="109"/>
      <c r="W976" s="109"/>
      <c r="X976" s="1"/>
      <c r="Y976" s="1"/>
      <c r="Z976" s="7"/>
      <c r="AA976" s="7"/>
      <c r="AB976" s="109"/>
      <c r="AC976" s="109"/>
      <c r="AD976" s="1"/>
      <c r="AE976" s="1"/>
      <c r="AF976" s="7"/>
      <c r="AG976" s="7"/>
      <c r="AH976" s="109"/>
      <c r="AI976" s="109"/>
      <c r="AJ976" s="1"/>
      <c r="AK976" s="1"/>
      <c r="AL976" s="7"/>
      <c r="AM976" s="7"/>
      <c r="AN976" s="109"/>
      <c r="AO976" s="109"/>
      <c r="AP976" s="1"/>
      <c r="AQ976" s="1"/>
      <c r="AR976" s="7"/>
      <c r="AS976" s="7"/>
      <c r="AT976" s="109"/>
      <c r="AU976" s="109"/>
      <c r="AV976" s="1"/>
      <c r="AW976" s="1"/>
      <c r="AX976" s="7"/>
      <c r="AY976" s="7"/>
      <c r="AZ976" s="109"/>
      <c r="BA976" s="109"/>
      <c r="BB976" s="1"/>
      <c r="BC976" s="1"/>
      <c r="BD976" s="7"/>
      <c r="BE976" s="7"/>
      <c r="BF976" s="109"/>
      <c r="BG976" s="109"/>
    </row>
    <row r="977" spans="1:59" ht="14.25" customHeight="1">
      <c r="A977" s="1"/>
      <c r="B977" s="7"/>
      <c r="C977" s="7"/>
      <c r="D977" s="109"/>
      <c r="E977" s="109"/>
      <c r="F977" s="1"/>
      <c r="G977" s="1"/>
      <c r="H977" s="7"/>
      <c r="I977" s="7"/>
      <c r="J977" s="109"/>
      <c r="K977" s="109"/>
      <c r="L977" s="1"/>
      <c r="M977" s="1"/>
      <c r="N977" s="7"/>
      <c r="O977" s="7"/>
      <c r="P977" s="109"/>
      <c r="Q977" s="109"/>
      <c r="R977" s="1"/>
      <c r="S977" s="1"/>
      <c r="T977" s="7"/>
      <c r="U977" s="7"/>
      <c r="V977" s="109"/>
      <c r="W977" s="109"/>
      <c r="X977" s="1"/>
      <c r="Y977" s="1"/>
      <c r="Z977" s="7"/>
      <c r="AA977" s="7"/>
      <c r="AB977" s="109"/>
      <c r="AC977" s="109"/>
      <c r="AD977" s="1"/>
      <c r="AE977" s="1"/>
      <c r="AF977" s="7"/>
      <c r="AG977" s="7"/>
      <c r="AH977" s="109"/>
      <c r="AI977" s="109"/>
      <c r="AJ977" s="1"/>
      <c r="AK977" s="1"/>
      <c r="AL977" s="7"/>
      <c r="AM977" s="7"/>
      <c r="AN977" s="109"/>
      <c r="AO977" s="109"/>
      <c r="AP977" s="1"/>
      <c r="AQ977" s="1"/>
      <c r="AR977" s="7"/>
      <c r="AS977" s="7"/>
      <c r="AT977" s="109"/>
      <c r="AU977" s="109"/>
      <c r="AV977" s="1"/>
      <c r="AW977" s="1"/>
      <c r="AX977" s="7"/>
      <c r="AY977" s="7"/>
      <c r="AZ977" s="109"/>
      <c r="BA977" s="109"/>
      <c r="BB977" s="1"/>
      <c r="BC977" s="1"/>
      <c r="BD977" s="7"/>
      <c r="BE977" s="7"/>
      <c r="BF977" s="109"/>
      <c r="BG977" s="109"/>
    </row>
    <row r="978" spans="1:59" ht="14.25" customHeight="1">
      <c r="A978" s="1"/>
      <c r="B978" s="7"/>
      <c r="C978" s="7"/>
      <c r="D978" s="109"/>
      <c r="E978" s="109"/>
      <c r="F978" s="1"/>
      <c r="G978" s="1"/>
      <c r="H978" s="7"/>
      <c r="I978" s="7"/>
      <c r="J978" s="109"/>
      <c r="K978" s="109"/>
      <c r="L978" s="1"/>
      <c r="M978" s="1"/>
      <c r="N978" s="7"/>
      <c r="O978" s="7"/>
      <c r="P978" s="109"/>
      <c r="Q978" s="109"/>
      <c r="R978" s="1"/>
      <c r="S978" s="1"/>
      <c r="T978" s="7"/>
      <c r="U978" s="7"/>
      <c r="V978" s="109"/>
      <c r="W978" s="109"/>
      <c r="X978" s="1"/>
      <c r="Y978" s="1"/>
      <c r="Z978" s="7"/>
      <c r="AA978" s="7"/>
      <c r="AB978" s="109"/>
      <c r="AC978" s="109"/>
      <c r="AD978" s="1"/>
      <c r="AE978" s="1"/>
      <c r="AF978" s="7"/>
      <c r="AG978" s="7"/>
      <c r="AH978" s="109"/>
      <c r="AI978" s="109"/>
      <c r="AJ978" s="1"/>
      <c r="AK978" s="1"/>
      <c r="AL978" s="7"/>
      <c r="AM978" s="7"/>
      <c r="AN978" s="109"/>
      <c r="AO978" s="109"/>
      <c r="AP978" s="1"/>
      <c r="AQ978" s="1"/>
      <c r="AR978" s="7"/>
      <c r="AS978" s="7"/>
      <c r="AT978" s="109"/>
      <c r="AU978" s="109"/>
      <c r="AV978" s="1"/>
      <c r="AW978" s="1"/>
      <c r="AX978" s="7"/>
      <c r="AY978" s="7"/>
      <c r="AZ978" s="109"/>
      <c r="BA978" s="109"/>
      <c r="BB978" s="1"/>
      <c r="BC978" s="1"/>
      <c r="BD978" s="7"/>
      <c r="BE978" s="7"/>
      <c r="BF978" s="109"/>
      <c r="BG978" s="109"/>
    </row>
    <row r="979" spans="1:59" ht="14.25" customHeight="1">
      <c r="A979" s="1"/>
      <c r="B979" s="7"/>
      <c r="C979" s="7"/>
      <c r="D979" s="109"/>
      <c r="E979" s="109"/>
      <c r="F979" s="1"/>
      <c r="G979" s="1"/>
      <c r="H979" s="7"/>
      <c r="I979" s="7"/>
      <c r="J979" s="109"/>
      <c r="K979" s="109"/>
      <c r="L979" s="1"/>
      <c r="M979" s="1"/>
      <c r="N979" s="7"/>
      <c r="O979" s="7"/>
      <c r="P979" s="109"/>
      <c r="Q979" s="109"/>
      <c r="R979" s="1"/>
      <c r="S979" s="1"/>
      <c r="T979" s="7"/>
      <c r="U979" s="7"/>
      <c r="V979" s="109"/>
      <c r="W979" s="109"/>
      <c r="X979" s="1"/>
      <c r="Y979" s="1"/>
      <c r="Z979" s="7"/>
      <c r="AA979" s="7"/>
      <c r="AB979" s="109"/>
      <c r="AC979" s="109"/>
      <c r="AD979" s="1"/>
      <c r="AE979" s="1"/>
      <c r="AF979" s="7"/>
      <c r="AG979" s="7"/>
      <c r="AH979" s="109"/>
      <c r="AI979" s="109"/>
      <c r="AJ979" s="1"/>
      <c r="AK979" s="1"/>
      <c r="AL979" s="7"/>
      <c r="AM979" s="7"/>
      <c r="AN979" s="109"/>
      <c r="AO979" s="109"/>
      <c r="AP979" s="1"/>
      <c r="AQ979" s="1"/>
      <c r="AR979" s="7"/>
      <c r="AS979" s="7"/>
      <c r="AT979" s="109"/>
      <c r="AU979" s="109"/>
      <c r="AV979" s="1"/>
      <c r="AW979" s="1"/>
      <c r="AX979" s="7"/>
      <c r="AY979" s="7"/>
      <c r="AZ979" s="109"/>
      <c r="BA979" s="109"/>
      <c r="BB979" s="1"/>
      <c r="BC979" s="1"/>
      <c r="BD979" s="7"/>
      <c r="BE979" s="7"/>
      <c r="BF979" s="109"/>
      <c r="BG979" s="109"/>
    </row>
    <row r="980" spans="1:59" ht="14.25" customHeight="1">
      <c r="A980" s="1"/>
      <c r="B980" s="7"/>
      <c r="C980" s="7"/>
      <c r="D980" s="109"/>
      <c r="E980" s="109"/>
      <c r="F980" s="1"/>
      <c r="G980" s="1"/>
      <c r="H980" s="7"/>
      <c r="I980" s="7"/>
      <c r="J980" s="109"/>
      <c r="K980" s="109"/>
      <c r="L980" s="1"/>
      <c r="M980" s="1"/>
      <c r="N980" s="7"/>
      <c r="O980" s="7"/>
      <c r="P980" s="109"/>
      <c r="Q980" s="109"/>
      <c r="R980" s="1"/>
      <c r="S980" s="1"/>
      <c r="T980" s="7"/>
      <c r="U980" s="7"/>
      <c r="V980" s="109"/>
      <c r="W980" s="109"/>
      <c r="X980" s="1"/>
      <c r="Y980" s="1"/>
      <c r="Z980" s="7"/>
      <c r="AA980" s="7"/>
      <c r="AB980" s="109"/>
      <c r="AC980" s="109"/>
      <c r="AD980" s="1"/>
      <c r="AE980" s="1"/>
      <c r="AF980" s="7"/>
      <c r="AG980" s="7"/>
      <c r="AH980" s="109"/>
      <c r="AI980" s="109"/>
      <c r="AJ980" s="1"/>
      <c r="AK980" s="1"/>
      <c r="AL980" s="7"/>
      <c r="AM980" s="7"/>
      <c r="AN980" s="109"/>
      <c r="AO980" s="109"/>
      <c r="AP980" s="1"/>
      <c r="AQ980" s="1"/>
      <c r="AR980" s="7"/>
      <c r="AS980" s="7"/>
      <c r="AT980" s="109"/>
      <c r="AU980" s="109"/>
      <c r="AV980" s="1"/>
      <c r="AW980" s="1"/>
      <c r="AX980" s="7"/>
      <c r="AY980" s="7"/>
      <c r="AZ980" s="109"/>
      <c r="BA980" s="109"/>
      <c r="BB980" s="1"/>
      <c r="BC980" s="1"/>
      <c r="BD980" s="7"/>
      <c r="BE980" s="7"/>
      <c r="BF980" s="109"/>
      <c r="BG980" s="109"/>
    </row>
    <row r="981" spans="1:59" ht="14.25" customHeight="1">
      <c r="A981" s="1"/>
      <c r="B981" s="7"/>
      <c r="C981" s="7"/>
      <c r="D981" s="109"/>
      <c r="E981" s="109"/>
      <c r="F981" s="1"/>
      <c r="G981" s="1"/>
      <c r="H981" s="7"/>
      <c r="I981" s="7"/>
      <c r="J981" s="109"/>
      <c r="K981" s="109"/>
      <c r="L981" s="1"/>
      <c r="M981" s="1"/>
      <c r="N981" s="7"/>
      <c r="O981" s="7"/>
      <c r="P981" s="109"/>
      <c r="Q981" s="109"/>
      <c r="R981" s="1"/>
      <c r="S981" s="1"/>
      <c r="T981" s="7"/>
      <c r="U981" s="7"/>
      <c r="V981" s="109"/>
      <c r="W981" s="109"/>
      <c r="X981" s="1"/>
      <c r="Y981" s="1"/>
      <c r="Z981" s="7"/>
      <c r="AA981" s="7"/>
      <c r="AB981" s="109"/>
      <c r="AC981" s="109"/>
      <c r="AD981" s="1"/>
      <c r="AE981" s="1"/>
      <c r="AF981" s="7"/>
      <c r="AG981" s="7"/>
      <c r="AH981" s="109"/>
      <c r="AI981" s="109"/>
      <c r="AJ981" s="1"/>
      <c r="AK981" s="1"/>
      <c r="AL981" s="7"/>
      <c r="AM981" s="7"/>
      <c r="AN981" s="109"/>
      <c r="AO981" s="109"/>
      <c r="AP981" s="1"/>
      <c r="AQ981" s="1"/>
      <c r="AR981" s="7"/>
      <c r="AS981" s="7"/>
      <c r="AT981" s="109"/>
      <c r="AU981" s="109"/>
      <c r="AV981" s="1"/>
      <c r="AW981" s="1"/>
      <c r="AX981" s="7"/>
      <c r="AY981" s="7"/>
      <c r="AZ981" s="109"/>
      <c r="BA981" s="109"/>
      <c r="BB981" s="1"/>
      <c r="BC981" s="1"/>
      <c r="BD981" s="7"/>
      <c r="BE981" s="7"/>
      <c r="BF981" s="109"/>
      <c r="BG981" s="109"/>
    </row>
    <row r="982" spans="1:59" ht="14.25" customHeight="1">
      <c r="A982" s="1"/>
      <c r="B982" s="7"/>
      <c r="C982" s="7"/>
      <c r="D982" s="109"/>
      <c r="E982" s="109"/>
      <c r="F982" s="1"/>
      <c r="G982" s="1"/>
      <c r="H982" s="7"/>
      <c r="I982" s="7"/>
      <c r="J982" s="109"/>
      <c r="K982" s="109"/>
      <c r="L982" s="1"/>
      <c r="M982" s="1"/>
      <c r="N982" s="7"/>
      <c r="O982" s="7"/>
      <c r="P982" s="109"/>
      <c r="Q982" s="109"/>
      <c r="R982" s="1"/>
      <c r="S982" s="1"/>
      <c r="T982" s="7"/>
      <c r="U982" s="7"/>
      <c r="V982" s="109"/>
      <c r="W982" s="109"/>
      <c r="X982" s="1"/>
      <c r="Y982" s="1"/>
      <c r="Z982" s="7"/>
      <c r="AA982" s="7"/>
      <c r="AB982" s="109"/>
      <c r="AC982" s="109"/>
      <c r="AD982" s="1"/>
      <c r="AE982" s="1"/>
      <c r="AF982" s="7"/>
      <c r="AG982" s="7"/>
      <c r="AH982" s="109"/>
      <c r="AI982" s="109"/>
      <c r="AJ982" s="1"/>
      <c r="AK982" s="1"/>
      <c r="AL982" s="7"/>
      <c r="AM982" s="7"/>
      <c r="AN982" s="109"/>
      <c r="AO982" s="109"/>
      <c r="AP982" s="1"/>
      <c r="AQ982" s="1"/>
      <c r="AR982" s="7"/>
      <c r="AS982" s="7"/>
      <c r="AT982" s="109"/>
      <c r="AU982" s="109"/>
      <c r="AV982" s="1"/>
      <c r="AW982" s="1"/>
      <c r="AX982" s="7"/>
      <c r="AY982" s="7"/>
      <c r="AZ982" s="109"/>
      <c r="BA982" s="109"/>
      <c r="BB982" s="1"/>
      <c r="BC982" s="1"/>
      <c r="BD982" s="7"/>
      <c r="BE982" s="7"/>
      <c r="BF982" s="109"/>
      <c r="BG982" s="109"/>
    </row>
    <row r="983" spans="1:59" ht="14.25" customHeight="1">
      <c r="A983" s="1"/>
      <c r="B983" s="7"/>
      <c r="C983" s="7"/>
      <c r="D983" s="109"/>
      <c r="E983" s="109"/>
      <c r="F983" s="1"/>
      <c r="G983" s="1"/>
      <c r="H983" s="7"/>
      <c r="I983" s="7"/>
      <c r="J983" s="109"/>
      <c r="K983" s="109"/>
      <c r="L983" s="1"/>
      <c r="M983" s="1"/>
      <c r="N983" s="7"/>
      <c r="O983" s="7"/>
      <c r="P983" s="109"/>
      <c r="Q983" s="109"/>
      <c r="R983" s="1"/>
      <c r="S983" s="1"/>
      <c r="T983" s="7"/>
      <c r="U983" s="7"/>
      <c r="V983" s="109"/>
      <c r="W983" s="109"/>
      <c r="X983" s="1"/>
      <c r="Y983" s="1"/>
      <c r="Z983" s="7"/>
      <c r="AA983" s="7"/>
      <c r="AB983" s="109"/>
      <c r="AC983" s="109"/>
      <c r="AD983" s="1"/>
      <c r="AE983" s="1"/>
      <c r="AF983" s="7"/>
      <c r="AG983" s="7"/>
      <c r="AH983" s="109"/>
      <c r="AI983" s="109"/>
      <c r="AJ983" s="1"/>
      <c r="AK983" s="1"/>
      <c r="AL983" s="7"/>
      <c r="AM983" s="7"/>
      <c r="AN983" s="109"/>
      <c r="AO983" s="109"/>
      <c r="AP983" s="1"/>
      <c r="AQ983" s="1"/>
      <c r="AR983" s="7"/>
      <c r="AS983" s="7"/>
      <c r="AT983" s="109"/>
      <c r="AU983" s="109"/>
      <c r="AV983" s="1"/>
      <c r="AW983" s="1"/>
      <c r="AX983" s="7"/>
      <c r="AY983" s="7"/>
      <c r="AZ983" s="109"/>
      <c r="BA983" s="109"/>
      <c r="BB983" s="1"/>
      <c r="BC983" s="1"/>
      <c r="BD983" s="7"/>
      <c r="BE983" s="7"/>
      <c r="BF983" s="109"/>
      <c r="BG983" s="109"/>
    </row>
    <row r="984" spans="1:59" ht="14.25" customHeight="1">
      <c r="A984" s="1"/>
      <c r="B984" s="7"/>
      <c r="C984" s="7"/>
      <c r="D984" s="109"/>
      <c r="E984" s="109"/>
      <c r="F984" s="1"/>
      <c r="G984" s="1"/>
      <c r="H984" s="7"/>
      <c r="I984" s="7"/>
      <c r="J984" s="109"/>
      <c r="K984" s="109"/>
      <c r="L984" s="1"/>
      <c r="M984" s="1"/>
      <c r="N984" s="7"/>
      <c r="O984" s="7"/>
      <c r="P984" s="109"/>
      <c r="Q984" s="109"/>
      <c r="R984" s="1"/>
      <c r="S984" s="1"/>
      <c r="T984" s="7"/>
      <c r="U984" s="7"/>
      <c r="V984" s="109"/>
      <c r="W984" s="109"/>
      <c r="X984" s="1"/>
      <c r="Y984" s="1"/>
      <c r="Z984" s="7"/>
      <c r="AA984" s="7"/>
      <c r="AB984" s="109"/>
      <c r="AC984" s="109"/>
      <c r="AD984" s="1"/>
      <c r="AE984" s="1"/>
      <c r="AF984" s="7"/>
      <c r="AG984" s="7"/>
      <c r="AH984" s="109"/>
      <c r="AI984" s="109"/>
      <c r="AJ984" s="1"/>
      <c r="AK984" s="1"/>
      <c r="AL984" s="7"/>
      <c r="AM984" s="7"/>
      <c r="AN984" s="109"/>
      <c r="AO984" s="109"/>
      <c r="AP984" s="1"/>
      <c r="AQ984" s="1"/>
      <c r="AR984" s="7"/>
      <c r="AS984" s="7"/>
      <c r="AT984" s="109"/>
      <c r="AU984" s="109"/>
      <c r="AV984" s="1"/>
      <c r="AW984" s="1"/>
      <c r="AX984" s="7"/>
      <c r="AY984" s="7"/>
      <c r="AZ984" s="109"/>
      <c r="BA984" s="109"/>
      <c r="BB984" s="1"/>
      <c r="BC984" s="1"/>
      <c r="BD984" s="7"/>
      <c r="BE984" s="7"/>
      <c r="BF984" s="109"/>
      <c r="BG984" s="109"/>
    </row>
    <row r="985" spans="1:59" ht="14.25" customHeight="1">
      <c r="A985" s="1"/>
      <c r="B985" s="7"/>
      <c r="C985" s="7"/>
      <c r="D985" s="109"/>
      <c r="E985" s="109"/>
      <c r="F985" s="1"/>
      <c r="G985" s="1"/>
      <c r="H985" s="7"/>
      <c r="I985" s="7"/>
      <c r="J985" s="109"/>
      <c r="K985" s="109"/>
      <c r="L985" s="1"/>
      <c r="M985" s="1"/>
      <c r="N985" s="7"/>
      <c r="O985" s="7"/>
      <c r="P985" s="109"/>
      <c r="Q985" s="109"/>
      <c r="R985" s="1"/>
      <c r="S985" s="1"/>
      <c r="T985" s="7"/>
      <c r="U985" s="7"/>
      <c r="V985" s="109"/>
      <c r="W985" s="109"/>
      <c r="X985" s="1"/>
      <c r="Y985" s="1"/>
      <c r="Z985" s="7"/>
      <c r="AA985" s="7"/>
      <c r="AB985" s="109"/>
      <c r="AC985" s="109"/>
      <c r="AD985" s="1"/>
      <c r="AE985" s="1"/>
      <c r="AF985" s="7"/>
      <c r="AG985" s="7"/>
      <c r="AH985" s="109"/>
      <c r="AI985" s="109"/>
      <c r="AJ985" s="1"/>
      <c r="AK985" s="1"/>
      <c r="AL985" s="7"/>
      <c r="AM985" s="7"/>
      <c r="AN985" s="109"/>
      <c r="AO985" s="109"/>
      <c r="AP985" s="1"/>
      <c r="AQ985" s="1"/>
      <c r="AR985" s="7"/>
      <c r="AS985" s="7"/>
      <c r="AT985" s="109"/>
      <c r="AU985" s="109"/>
      <c r="AV985" s="1"/>
      <c r="AW985" s="1"/>
      <c r="AX985" s="7"/>
      <c r="AY985" s="7"/>
      <c r="AZ985" s="109"/>
      <c r="BA985" s="109"/>
      <c r="BB985" s="1"/>
      <c r="BC985" s="1"/>
      <c r="BD985" s="7"/>
      <c r="BE985" s="7"/>
      <c r="BF985" s="109"/>
      <c r="BG985" s="109"/>
    </row>
    <row r="986" spans="1:59" ht="14.25" customHeight="1">
      <c r="A986" s="1"/>
      <c r="B986" s="7"/>
      <c r="C986" s="7"/>
      <c r="D986" s="109"/>
      <c r="E986" s="109"/>
      <c r="F986" s="1"/>
      <c r="G986" s="1"/>
      <c r="H986" s="7"/>
      <c r="I986" s="7"/>
      <c r="J986" s="109"/>
      <c r="K986" s="109"/>
      <c r="L986" s="1"/>
      <c r="M986" s="1"/>
      <c r="N986" s="7"/>
      <c r="O986" s="7"/>
      <c r="P986" s="109"/>
      <c r="Q986" s="109"/>
      <c r="R986" s="1"/>
      <c r="S986" s="1"/>
      <c r="T986" s="7"/>
      <c r="U986" s="7"/>
      <c r="V986" s="109"/>
      <c r="W986" s="109"/>
      <c r="X986" s="1"/>
      <c r="Y986" s="1"/>
      <c r="Z986" s="7"/>
      <c r="AA986" s="7"/>
      <c r="AB986" s="109"/>
      <c r="AC986" s="109"/>
      <c r="AD986" s="1"/>
      <c r="AE986" s="1"/>
      <c r="AF986" s="7"/>
      <c r="AG986" s="7"/>
      <c r="AH986" s="109"/>
      <c r="AI986" s="109"/>
      <c r="AJ986" s="1"/>
      <c r="AK986" s="1"/>
      <c r="AL986" s="7"/>
      <c r="AM986" s="7"/>
      <c r="AN986" s="109"/>
      <c r="AO986" s="109"/>
      <c r="AP986" s="1"/>
      <c r="AQ986" s="1"/>
      <c r="AR986" s="7"/>
      <c r="AS986" s="7"/>
      <c r="AT986" s="109"/>
      <c r="AU986" s="109"/>
      <c r="AV986" s="1"/>
      <c r="AW986" s="1"/>
      <c r="AX986" s="7"/>
      <c r="AY986" s="7"/>
      <c r="AZ986" s="109"/>
      <c r="BA986" s="109"/>
      <c r="BB986" s="1"/>
      <c r="BC986" s="1"/>
      <c r="BD986" s="7"/>
      <c r="BE986" s="7"/>
      <c r="BF986" s="109"/>
      <c r="BG986" s="109"/>
    </row>
    <row r="987" spans="1:59" ht="14.25" customHeight="1">
      <c r="A987" s="1"/>
      <c r="B987" s="7"/>
      <c r="C987" s="7"/>
      <c r="D987" s="109"/>
      <c r="E987" s="109"/>
      <c r="F987" s="1"/>
      <c r="G987" s="1"/>
      <c r="H987" s="7"/>
      <c r="I987" s="7"/>
      <c r="J987" s="109"/>
      <c r="K987" s="109"/>
      <c r="L987" s="1"/>
      <c r="M987" s="1"/>
      <c r="N987" s="7"/>
      <c r="O987" s="7"/>
      <c r="P987" s="109"/>
      <c r="Q987" s="109"/>
      <c r="R987" s="1"/>
      <c r="S987" s="1"/>
      <c r="T987" s="7"/>
      <c r="U987" s="7"/>
      <c r="V987" s="109"/>
      <c r="W987" s="109"/>
      <c r="X987" s="1"/>
      <c r="Y987" s="1"/>
      <c r="Z987" s="7"/>
      <c r="AA987" s="7"/>
      <c r="AB987" s="109"/>
      <c r="AC987" s="109"/>
      <c r="AD987" s="1"/>
      <c r="AE987" s="1"/>
      <c r="AF987" s="7"/>
      <c r="AG987" s="7"/>
      <c r="AH987" s="109"/>
      <c r="AI987" s="109"/>
      <c r="AJ987" s="1"/>
      <c r="AK987" s="1"/>
      <c r="AL987" s="7"/>
      <c r="AM987" s="7"/>
      <c r="AN987" s="109"/>
      <c r="AO987" s="109"/>
      <c r="AP987" s="1"/>
      <c r="AQ987" s="1"/>
      <c r="AR987" s="7"/>
      <c r="AS987" s="7"/>
      <c r="AT987" s="109"/>
      <c r="AU987" s="109"/>
      <c r="AV987" s="1"/>
      <c r="AW987" s="1"/>
      <c r="AX987" s="7"/>
      <c r="AY987" s="7"/>
      <c r="AZ987" s="109"/>
      <c r="BA987" s="109"/>
      <c r="BB987" s="1"/>
      <c r="BC987" s="1"/>
      <c r="BD987" s="7"/>
      <c r="BE987" s="7"/>
      <c r="BF987" s="109"/>
      <c r="BG987" s="109"/>
    </row>
    <row r="988" spans="1:59" ht="14.25" customHeight="1">
      <c r="A988" s="1"/>
      <c r="B988" s="7"/>
      <c r="C988" s="7"/>
      <c r="D988" s="109"/>
      <c r="E988" s="109"/>
      <c r="F988" s="1"/>
      <c r="G988" s="1"/>
      <c r="H988" s="7"/>
      <c r="I988" s="7"/>
      <c r="J988" s="109"/>
      <c r="K988" s="109"/>
      <c r="L988" s="1"/>
      <c r="M988" s="1"/>
      <c r="N988" s="7"/>
      <c r="O988" s="7"/>
      <c r="P988" s="109"/>
      <c r="Q988" s="109"/>
      <c r="R988" s="1"/>
      <c r="S988" s="1"/>
      <c r="T988" s="7"/>
      <c r="U988" s="7"/>
      <c r="V988" s="109"/>
      <c r="W988" s="109"/>
      <c r="X988" s="1"/>
      <c r="Y988" s="1"/>
      <c r="Z988" s="7"/>
      <c r="AA988" s="7"/>
      <c r="AB988" s="109"/>
      <c r="AC988" s="109"/>
      <c r="AD988" s="1"/>
      <c r="AE988" s="1"/>
      <c r="AF988" s="7"/>
      <c r="AG988" s="7"/>
      <c r="AH988" s="109"/>
      <c r="AI988" s="109"/>
      <c r="AJ988" s="1"/>
      <c r="AK988" s="1"/>
      <c r="AL988" s="7"/>
      <c r="AM988" s="7"/>
      <c r="AN988" s="109"/>
      <c r="AO988" s="109"/>
      <c r="AP988" s="1"/>
      <c r="AQ988" s="1"/>
      <c r="AR988" s="7"/>
      <c r="AS988" s="7"/>
      <c r="AT988" s="109"/>
      <c r="AU988" s="109"/>
      <c r="AV988" s="1"/>
      <c r="AW988" s="1"/>
      <c r="AX988" s="7"/>
      <c r="AY988" s="7"/>
      <c r="AZ988" s="109"/>
      <c r="BA988" s="109"/>
      <c r="BB988" s="1"/>
      <c r="BC988" s="1"/>
      <c r="BD988" s="7"/>
      <c r="BE988" s="7"/>
      <c r="BF988" s="109"/>
      <c r="BG988" s="109"/>
    </row>
    <row r="989" spans="1:59" ht="14.25" customHeight="1">
      <c r="A989" s="1"/>
      <c r="B989" s="7"/>
      <c r="C989" s="7"/>
      <c r="D989" s="109"/>
      <c r="E989" s="109"/>
      <c r="F989" s="1"/>
      <c r="G989" s="1"/>
      <c r="H989" s="7"/>
      <c r="I989" s="7"/>
      <c r="J989" s="109"/>
      <c r="K989" s="109"/>
      <c r="L989" s="1"/>
      <c r="M989" s="1"/>
      <c r="N989" s="7"/>
      <c r="O989" s="7"/>
      <c r="P989" s="109"/>
      <c r="Q989" s="109"/>
      <c r="R989" s="1"/>
      <c r="S989" s="1"/>
      <c r="T989" s="7"/>
      <c r="U989" s="7"/>
      <c r="V989" s="109"/>
      <c r="W989" s="109"/>
      <c r="X989" s="1"/>
      <c r="Y989" s="1"/>
      <c r="Z989" s="7"/>
      <c r="AA989" s="7"/>
      <c r="AB989" s="109"/>
      <c r="AC989" s="109"/>
      <c r="AD989" s="1"/>
      <c r="AE989" s="1"/>
      <c r="AF989" s="7"/>
      <c r="AG989" s="7"/>
      <c r="AH989" s="109"/>
      <c r="AI989" s="109"/>
      <c r="AJ989" s="1"/>
      <c r="AK989" s="1"/>
      <c r="AL989" s="7"/>
      <c r="AM989" s="7"/>
      <c r="AN989" s="109"/>
      <c r="AO989" s="109"/>
      <c r="AP989" s="1"/>
      <c r="AQ989" s="1"/>
      <c r="AR989" s="7"/>
      <c r="AS989" s="7"/>
      <c r="AT989" s="109"/>
      <c r="AU989" s="109"/>
      <c r="AV989" s="1"/>
      <c r="AW989" s="1"/>
      <c r="AX989" s="7"/>
      <c r="AY989" s="7"/>
      <c r="AZ989" s="109"/>
      <c r="BA989" s="109"/>
      <c r="BB989" s="1"/>
      <c r="BC989" s="1"/>
      <c r="BD989" s="7"/>
      <c r="BE989" s="7"/>
      <c r="BF989" s="109"/>
      <c r="BG989" s="109"/>
    </row>
    <row r="990" spans="1:59" ht="14.25" customHeight="1">
      <c r="A990" s="1"/>
      <c r="B990" s="7"/>
      <c r="C990" s="7"/>
      <c r="D990" s="109"/>
      <c r="E990" s="109"/>
      <c r="F990" s="1"/>
      <c r="G990" s="1"/>
      <c r="H990" s="7"/>
      <c r="I990" s="7"/>
      <c r="J990" s="109"/>
      <c r="K990" s="109"/>
      <c r="L990" s="1"/>
      <c r="M990" s="1"/>
      <c r="N990" s="7"/>
      <c r="O990" s="7"/>
      <c r="P990" s="109"/>
      <c r="Q990" s="109"/>
      <c r="R990" s="1"/>
      <c r="S990" s="1"/>
      <c r="T990" s="7"/>
      <c r="U990" s="7"/>
      <c r="V990" s="109"/>
      <c r="W990" s="109"/>
      <c r="X990" s="1"/>
      <c r="Y990" s="1"/>
      <c r="Z990" s="7"/>
      <c r="AA990" s="7"/>
      <c r="AB990" s="109"/>
      <c r="AC990" s="109"/>
      <c r="AD990" s="1"/>
      <c r="AE990" s="1"/>
      <c r="AF990" s="7"/>
      <c r="AG990" s="7"/>
      <c r="AH990" s="109"/>
      <c r="AI990" s="109"/>
      <c r="AJ990" s="1"/>
      <c r="AK990" s="1"/>
      <c r="AL990" s="7"/>
      <c r="AM990" s="7"/>
      <c r="AN990" s="109"/>
      <c r="AO990" s="109"/>
      <c r="AP990" s="1"/>
      <c r="AQ990" s="1"/>
      <c r="AR990" s="7"/>
      <c r="AS990" s="7"/>
      <c r="AT990" s="109"/>
      <c r="AU990" s="109"/>
      <c r="AV990" s="1"/>
      <c r="AW990" s="1"/>
      <c r="AX990" s="7"/>
      <c r="AY990" s="7"/>
      <c r="AZ990" s="109"/>
      <c r="BA990" s="109"/>
      <c r="BB990" s="1"/>
      <c r="BC990" s="1"/>
      <c r="BD990" s="7"/>
      <c r="BE990" s="7"/>
      <c r="BF990" s="109"/>
      <c r="BG990" s="109"/>
    </row>
    <row r="991" spans="1:59" ht="14.25" customHeight="1">
      <c r="A991" s="1"/>
      <c r="B991" s="7"/>
      <c r="C991" s="7"/>
      <c r="D991" s="109"/>
      <c r="E991" s="109"/>
      <c r="F991" s="1"/>
      <c r="G991" s="1"/>
      <c r="H991" s="7"/>
      <c r="I991" s="7"/>
      <c r="J991" s="109"/>
      <c r="K991" s="109"/>
      <c r="L991" s="1"/>
      <c r="M991" s="1"/>
      <c r="N991" s="7"/>
      <c r="O991" s="7"/>
      <c r="P991" s="109"/>
      <c r="Q991" s="109"/>
      <c r="R991" s="1"/>
      <c r="S991" s="1"/>
      <c r="T991" s="7"/>
      <c r="U991" s="7"/>
      <c r="V991" s="109"/>
      <c r="W991" s="109"/>
      <c r="X991" s="1"/>
      <c r="Y991" s="1"/>
      <c r="Z991" s="7"/>
      <c r="AA991" s="7"/>
      <c r="AB991" s="109"/>
      <c r="AC991" s="109"/>
      <c r="AD991" s="1"/>
      <c r="AE991" s="1"/>
      <c r="AF991" s="7"/>
      <c r="AG991" s="7"/>
      <c r="AH991" s="109"/>
      <c r="AI991" s="109"/>
      <c r="AJ991" s="1"/>
      <c r="AK991" s="1"/>
      <c r="AL991" s="7"/>
      <c r="AM991" s="7"/>
      <c r="AN991" s="109"/>
      <c r="AO991" s="109"/>
      <c r="AP991" s="1"/>
      <c r="AQ991" s="1"/>
      <c r="AR991" s="7"/>
      <c r="AS991" s="7"/>
      <c r="AT991" s="109"/>
      <c r="AU991" s="109"/>
      <c r="AV991" s="1"/>
      <c r="AW991" s="1"/>
      <c r="AX991" s="7"/>
      <c r="AY991" s="7"/>
      <c r="AZ991" s="109"/>
      <c r="BA991" s="109"/>
      <c r="BB991" s="1"/>
      <c r="BC991" s="1"/>
      <c r="BD991" s="7"/>
      <c r="BE991" s="7"/>
      <c r="BF991" s="109"/>
      <c r="BG991" s="109"/>
    </row>
    <row r="992" spans="1:59" ht="14.25" customHeight="1">
      <c r="A992" s="1"/>
      <c r="B992" s="7"/>
      <c r="C992" s="7"/>
      <c r="D992" s="109"/>
      <c r="E992" s="109"/>
      <c r="F992" s="1"/>
      <c r="G992" s="1"/>
      <c r="H992" s="7"/>
      <c r="I992" s="7"/>
      <c r="J992" s="109"/>
      <c r="K992" s="109"/>
      <c r="L992" s="1"/>
      <c r="M992" s="1"/>
      <c r="N992" s="7"/>
      <c r="O992" s="7"/>
      <c r="P992" s="109"/>
      <c r="Q992" s="109"/>
      <c r="R992" s="1"/>
      <c r="S992" s="1"/>
      <c r="T992" s="7"/>
      <c r="U992" s="7"/>
      <c r="V992" s="109"/>
      <c r="W992" s="109"/>
      <c r="X992" s="1"/>
      <c r="Y992" s="1"/>
      <c r="Z992" s="7"/>
      <c r="AA992" s="7"/>
      <c r="AB992" s="109"/>
      <c r="AC992" s="109"/>
      <c r="AD992" s="1"/>
      <c r="AE992" s="1"/>
      <c r="AF992" s="7"/>
      <c r="AG992" s="7"/>
      <c r="AH992" s="109"/>
      <c r="AI992" s="109"/>
      <c r="AJ992" s="1"/>
      <c r="AK992" s="1"/>
      <c r="AL992" s="7"/>
      <c r="AM992" s="7"/>
      <c r="AN992" s="109"/>
      <c r="AO992" s="109"/>
      <c r="AP992" s="1"/>
      <c r="AQ992" s="1"/>
      <c r="AR992" s="7"/>
      <c r="AS992" s="7"/>
      <c r="AT992" s="109"/>
      <c r="AU992" s="109"/>
      <c r="AV992" s="1"/>
      <c r="AW992" s="1"/>
      <c r="AX992" s="7"/>
      <c r="AY992" s="7"/>
      <c r="AZ992" s="109"/>
      <c r="BA992" s="109"/>
      <c r="BB992" s="1"/>
      <c r="BC992" s="1"/>
      <c r="BD992" s="7"/>
      <c r="BE992" s="7"/>
      <c r="BF992" s="109"/>
      <c r="BG992" s="109"/>
    </row>
    <row r="993" spans="1:59" ht="14.25" customHeight="1">
      <c r="A993" s="1"/>
      <c r="B993" s="7"/>
      <c r="C993" s="7"/>
      <c r="D993" s="109"/>
      <c r="E993" s="109"/>
      <c r="F993" s="1"/>
      <c r="G993" s="1"/>
      <c r="H993" s="7"/>
      <c r="I993" s="7"/>
      <c r="J993" s="109"/>
      <c r="K993" s="109"/>
      <c r="L993" s="1"/>
      <c r="M993" s="1"/>
      <c r="N993" s="7"/>
      <c r="O993" s="7"/>
      <c r="P993" s="109"/>
      <c r="Q993" s="109"/>
      <c r="R993" s="1"/>
      <c r="S993" s="1"/>
      <c r="T993" s="7"/>
      <c r="U993" s="7"/>
      <c r="V993" s="109"/>
      <c r="W993" s="109"/>
      <c r="X993" s="1"/>
      <c r="Y993" s="1"/>
      <c r="Z993" s="7"/>
      <c r="AA993" s="7"/>
      <c r="AB993" s="109"/>
      <c r="AC993" s="109"/>
      <c r="AD993" s="1"/>
      <c r="AE993" s="1"/>
      <c r="AF993" s="7"/>
      <c r="AG993" s="7"/>
      <c r="AH993" s="109"/>
      <c r="AI993" s="109"/>
      <c r="AJ993" s="1"/>
      <c r="AK993" s="1"/>
      <c r="AL993" s="7"/>
      <c r="AM993" s="7"/>
      <c r="AN993" s="109"/>
      <c r="AO993" s="109"/>
      <c r="AP993" s="1"/>
      <c r="AQ993" s="1"/>
      <c r="AR993" s="7"/>
      <c r="AS993" s="7"/>
      <c r="AT993" s="109"/>
      <c r="AU993" s="109"/>
      <c r="AV993" s="1"/>
      <c r="AW993" s="1"/>
      <c r="AX993" s="7"/>
      <c r="AY993" s="7"/>
      <c r="AZ993" s="109"/>
      <c r="BA993" s="109"/>
      <c r="BB993" s="1"/>
      <c r="BC993" s="1"/>
      <c r="BD993" s="7"/>
      <c r="BE993" s="7"/>
      <c r="BF993" s="109"/>
      <c r="BG993" s="109"/>
    </row>
    <row r="994" spans="1:59" ht="14.25" customHeight="1">
      <c r="A994" s="1"/>
      <c r="B994" s="7"/>
      <c r="C994" s="7"/>
      <c r="D994" s="109"/>
      <c r="E994" s="109"/>
      <c r="F994" s="1"/>
      <c r="G994" s="1"/>
      <c r="H994" s="7"/>
      <c r="I994" s="7"/>
      <c r="J994" s="109"/>
      <c r="K994" s="109"/>
      <c r="L994" s="1"/>
      <c r="M994" s="1"/>
      <c r="N994" s="7"/>
      <c r="O994" s="7"/>
      <c r="P994" s="109"/>
      <c r="Q994" s="109"/>
      <c r="R994" s="1"/>
      <c r="S994" s="1"/>
      <c r="T994" s="7"/>
      <c r="U994" s="7"/>
      <c r="V994" s="109"/>
      <c r="W994" s="109"/>
      <c r="X994" s="1"/>
      <c r="Y994" s="1"/>
      <c r="Z994" s="7"/>
      <c r="AA994" s="7"/>
      <c r="AB994" s="109"/>
      <c r="AC994" s="109"/>
      <c r="AD994" s="1"/>
      <c r="AE994" s="1"/>
      <c r="AF994" s="7"/>
      <c r="AG994" s="7"/>
      <c r="AH994" s="109"/>
      <c r="AI994" s="109"/>
      <c r="AJ994" s="1"/>
      <c r="AK994" s="1"/>
      <c r="AL994" s="7"/>
      <c r="AM994" s="7"/>
      <c r="AN994" s="109"/>
      <c r="AO994" s="109"/>
      <c r="AP994" s="1"/>
      <c r="AQ994" s="1"/>
      <c r="AR994" s="7"/>
      <c r="AS994" s="7"/>
      <c r="AT994" s="109"/>
      <c r="AU994" s="109"/>
      <c r="AV994" s="1"/>
      <c r="AW994" s="1"/>
      <c r="AX994" s="7"/>
      <c r="AY994" s="7"/>
      <c r="AZ994" s="109"/>
      <c r="BA994" s="109"/>
      <c r="BB994" s="1"/>
      <c r="BC994" s="1"/>
      <c r="BD994" s="7"/>
      <c r="BE994" s="7"/>
      <c r="BF994" s="109"/>
      <c r="BG994" s="109"/>
    </row>
    <row r="995" spans="1:59" ht="14.25" customHeight="1">
      <c r="A995" s="1"/>
      <c r="B995" s="7"/>
      <c r="C995" s="7"/>
      <c r="D995" s="109"/>
      <c r="E995" s="109"/>
      <c r="F995" s="1"/>
      <c r="G995" s="1"/>
      <c r="H995" s="7"/>
      <c r="I995" s="7"/>
      <c r="J995" s="109"/>
      <c r="K995" s="109"/>
      <c r="L995" s="1"/>
      <c r="M995" s="1"/>
      <c r="N995" s="7"/>
      <c r="O995" s="7"/>
      <c r="P995" s="109"/>
      <c r="Q995" s="109"/>
      <c r="R995" s="1"/>
      <c r="S995" s="1"/>
      <c r="T995" s="7"/>
      <c r="U995" s="7"/>
      <c r="V995" s="109"/>
      <c r="W995" s="109"/>
      <c r="X995" s="1"/>
      <c r="Y995" s="1"/>
      <c r="Z995" s="7"/>
      <c r="AA995" s="7"/>
      <c r="AB995" s="109"/>
      <c r="AC995" s="109"/>
      <c r="AD995" s="1"/>
      <c r="AE995" s="1"/>
      <c r="AF995" s="7"/>
      <c r="AG995" s="7"/>
      <c r="AH995" s="109"/>
      <c r="AI995" s="109"/>
      <c r="AJ995" s="1"/>
      <c r="AK995" s="1"/>
      <c r="AL995" s="7"/>
      <c r="AM995" s="7"/>
      <c r="AN995" s="109"/>
      <c r="AO995" s="109"/>
      <c r="AP995" s="1"/>
      <c r="AQ995" s="1"/>
      <c r="AR995" s="7"/>
      <c r="AS995" s="7"/>
      <c r="AT995" s="109"/>
      <c r="AU995" s="109"/>
      <c r="AV995" s="1"/>
      <c r="AW995" s="1"/>
      <c r="AX995" s="7"/>
      <c r="AY995" s="7"/>
      <c r="AZ995" s="109"/>
      <c r="BA995" s="109"/>
      <c r="BB995" s="1"/>
      <c r="BC995" s="1"/>
      <c r="BD995" s="7"/>
      <c r="BE995" s="7"/>
      <c r="BF995" s="109"/>
      <c r="BG995" s="109"/>
    </row>
    <row r="996" spans="1:59" ht="14.25" customHeight="1">
      <c r="A996" s="1"/>
      <c r="B996" s="7"/>
      <c r="C996" s="7"/>
      <c r="D996" s="109"/>
      <c r="E996" s="109"/>
      <c r="F996" s="1"/>
      <c r="G996" s="1"/>
      <c r="H996" s="7"/>
      <c r="I996" s="7"/>
      <c r="J996" s="109"/>
      <c r="K996" s="109"/>
      <c r="L996" s="1"/>
      <c r="M996" s="1"/>
      <c r="N996" s="7"/>
      <c r="O996" s="7"/>
      <c r="P996" s="109"/>
      <c r="Q996" s="109"/>
      <c r="R996" s="1"/>
      <c r="S996" s="1"/>
      <c r="T996" s="7"/>
      <c r="U996" s="7"/>
      <c r="V996" s="109"/>
      <c r="W996" s="109"/>
      <c r="X996" s="1"/>
      <c r="Y996" s="1"/>
      <c r="Z996" s="7"/>
      <c r="AA996" s="7"/>
      <c r="AB996" s="109"/>
      <c r="AC996" s="109"/>
      <c r="AD996" s="1"/>
      <c r="AE996" s="1"/>
      <c r="AF996" s="7"/>
      <c r="AG996" s="7"/>
      <c r="AH996" s="109"/>
      <c r="AI996" s="109"/>
      <c r="AJ996" s="1"/>
      <c r="AK996" s="1"/>
      <c r="AL996" s="7"/>
      <c r="AM996" s="7"/>
      <c r="AN996" s="109"/>
      <c r="AO996" s="109"/>
      <c r="AP996" s="1"/>
      <c r="AQ996" s="1"/>
      <c r="AR996" s="7"/>
      <c r="AS996" s="7"/>
      <c r="AT996" s="109"/>
      <c r="AU996" s="109"/>
      <c r="AV996" s="1"/>
      <c r="AW996" s="1"/>
      <c r="AX996" s="7"/>
      <c r="AY996" s="7"/>
      <c r="AZ996" s="109"/>
      <c r="BA996" s="109"/>
      <c r="BB996" s="1"/>
      <c r="BC996" s="1"/>
      <c r="BD996" s="7"/>
      <c r="BE996" s="7"/>
      <c r="BF996" s="109"/>
      <c r="BG996" s="109"/>
    </row>
    <row r="997" spans="1:59" ht="14.25" customHeight="1">
      <c r="A997" s="1"/>
      <c r="B997" s="7"/>
      <c r="C997" s="7"/>
      <c r="D997" s="109"/>
      <c r="E997" s="109"/>
      <c r="F997" s="1"/>
      <c r="G997" s="1"/>
      <c r="H997" s="7"/>
      <c r="I997" s="7"/>
      <c r="J997" s="109"/>
      <c r="K997" s="109"/>
      <c r="L997" s="1"/>
      <c r="M997" s="1"/>
      <c r="N997" s="7"/>
      <c r="O997" s="7"/>
      <c r="P997" s="109"/>
      <c r="Q997" s="109"/>
      <c r="R997" s="1"/>
      <c r="S997" s="1"/>
      <c r="T997" s="7"/>
      <c r="U997" s="7"/>
      <c r="V997" s="109"/>
      <c r="W997" s="109"/>
      <c r="X997" s="1"/>
      <c r="Y997" s="1"/>
      <c r="Z997" s="7"/>
      <c r="AA997" s="7"/>
      <c r="AB997" s="109"/>
      <c r="AC997" s="109"/>
      <c r="AD997" s="1"/>
      <c r="AE997" s="1"/>
      <c r="AF997" s="7"/>
      <c r="AG997" s="7"/>
      <c r="AH997" s="109"/>
      <c r="AI997" s="109"/>
      <c r="AJ997" s="1"/>
      <c r="AK997" s="1"/>
      <c r="AL997" s="7"/>
      <c r="AM997" s="7"/>
      <c r="AN997" s="109"/>
      <c r="AO997" s="109"/>
      <c r="AP997" s="1"/>
      <c r="AQ997" s="1"/>
      <c r="AR997" s="7"/>
      <c r="AS997" s="7"/>
      <c r="AT997" s="109"/>
      <c r="AU997" s="109"/>
      <c r="AV997" s="1"/>
      <c r="AW997" s="1"/>
      <c r="AX997" s="7"/>
      <c r="AY997" s="7"/>
      <c r="AZ997" s="109"/>
      <c r="BA997" s="109"/>
      <c r="BB997" s="1"/>
      <c r="BC997" s="1"/>
      <c r="BD997" s="7"/>
      <c r="BE997" s="7"/>
      <c r="BF997" s="109"/>
      <c r="BG997" s="109"/>
    </row>
    <row r="998" spans="1:59" ht="14.25" customHeight="1">
      <c r="A998" s="1"/>
      <c r="B998" s="7"/>
      <c r="C998" s="7"/>
      <c r="D998" s="109"/>
      <c r="E998" s="109"/>
      <c r="F998" s="1"/>
      <c r="G998" s="1"/>
      <c r="H998" s="7"/>
      <c r="I998" s="7"/>
      <c r="J998" s="109"/>
      <c r="K998" s="109"/>
      <c r="L998" s="1"/>
      <c r="M998" s="1"/>
      <c r="N998" s="7"/>
      <c r="O998" s="7"/>
      <c r="P998" s="109"/>
      <c r="Q998" s="109"/>
      <c r="R998" s="1"/>
      <c r="S998" s="1"/>
      <c r="T998" s="7"/>
      <c r="U998" s="7"/>
      <c r="V998" s="109"/>
      <c r="W998" s="109"/>
      <c r="X998" s="1"/>
      <c r="Y998" s="1"/>
      <c r="Z998" s="7"/>
      <c r="AA998" s="7"/>
      <c r="AB998" s="109"/>
      <c r="AC998" s="109"/>
      <c r="AD998" s="1"/>
      <c r="AE998" s="1"/>
      <c r="AF998" s="7"/>
      <c r="AG998" s="7"/>
      <c r="AH998" s="109"/>
      <c r="AI998" s="109"/>
      <c r="AJ998" s="1"/>
      <c r="AK998" s="1"/>
      <c r="AL998" s="7"/>
      <c r="AM998" s="7"/>
      <c r="AN998" s="109"/>
      <c r="AO998" s="109"/>
      <c r="AP998" s="1"/>
      <c r="AQ998" s="1"/>
      <c r="AR998" s="7"/>
      <c r="AS998" s="7"/>
      <c r="AT998" s="109"/>
      <c r="AU998" s="109"/>
      <c r="AV998" s="1"/>
      <c r="AW998" s="1"/>
      <c r="AX998" s="7"/>
      <c r="AY998" s="7"/>
      <c r="AZ998" s="109"/>
      <c r="BA998" s="109"/>
      <c r="BB998" s="1"/>
      <c r="BC998" s="1"/>
      <c r="BD998" s="7"/>
      <c r="BE998" s="7"/>
      <c r="BF998" s="109"/>
      <c r="BG998" s="109"/>
    </row>
    <row r="999" spans="1:59" ht="14.25" customHeight="1">
      <c r="A999" s="1"/>
      <c r="B999" s="7"/>
      <c r="C999" s="7"/>
      <c r="D999" s="109"/>
      <c r="E999" s="109"/>
      <c r="F999" s="1"/>
      <c r="G999" s="1"/>
      <c r="H999" s="7"/>
      <c r="I999" s="7"/>
      <c r="J999" s="109"/>
      <c r="K999" s="109"/>
      <c r="L999" s="1"/>
      <c r="M999" s="1"/>
      <c r="N999" s="7"/>
      <c r="O999" s="7"/>
      <c r="P999" s="109"/>
      <c r="Q999" s="109"/>
      <c r="R999" s="1"/>
      <c r="S999" s="1"/>
      <c r="T999" s="7"/>
      <c r="U999" s="7"/>
      <c r="V999" s="109"/>
      <c r="W999" s="109"/>
      <c r="X999" s="1"/>
      <c r="Y999" s="1"/>
      <c r="Z999" s="7"/>
      <c r="AA999" s="7"/>
      <c r="AB999" s="109"/>
      <c r="AC999" s="109"/>
      <c r="AD999" s="1"/>
      <c r="AE999" s="1"/>
      <c r="AF999" s="7"/>
      <c r="AG999" s="7"/>
      <c r="AH999" s="109"/>
      <c r="AI999" s="109"/>
      <c r="AJ999" s="1"/>
      <c r="AK999" s="1"/>
      <c r="AL999" s="7"/>
      <c r="AM999" s="7"/>
      <c r="AN999" s="109"/>
      <c r="AO999" s="109"/>
      <c r="AP999" s="1"/>
      <c r="AQ999" s="1"/>
      <c r="AR999" s="7"/>
      <c r="AS999" s="7"/>
      <c r="AT999" s="109"/>
      <c r="AU999" s="109"/>
      <c r="AV999" s="1"/>
      <c r="AW999" s="1"/>
      <c r="AX999" s="7"/>
      <c r="AY999" s="7"/>
      <c r="AZ999" s="109"/>
      <c r="BA999" s="109"/>
      <c r="BB999" s="1"/>
      <c r="BC999" s="1"/>
      <c r="BD999" s="7"/>
      <c r="BE999" s="7"/>
      <c r="BF999" s="109"/>
      <c r="BG999" s="109"/>
    </row>
    <row r="1000" spans="1:59" ht="14.25" customHeight="1">
      <c r="A1000" s="1"/>
      <c r="B1000" s="7"/>
      <c r="C1000" s="7"/>
      <c r="D1000" s="109"/>
      <c r="E1000" s="109"/>
      <c r="F1000" s="1"/>
      <c r="G1000" s="1"/>
      <c r="H1000" s="7"/>
      <c r="I1000" s="7"/>
      <c r="J1000" s="109"/>
      <c r="K1000" s="109"/>
      <c r="L1000" s="1"/>
      <c r="M1000" s="1"/>
      <c r="N1000" s="7"/>
      <c r="O1000" s="7"/>
      <c r="P1000" s="109"/>
      <c r="Q1000" s="109"/>
      <c r="R1000" s="1"/>
      <c r="S1000" s="1"/>
      <c r="T1000" s="7"/>
      <c r="U1000" s="7"/>
      <c r="V1000" s="109"/>
      <c r="W1000" s="109"/>
      <c r="X1000" s="1"/>
      <c r="Y1000" s="1"/>
      <c r="Z1000" s="7"/>
      <c r="AA1000" s="7"/>
      <c r="AB1000" s="109"/>
      <c r="AC1000" s="109"/>
      <c r="AD1000" s="1"/>
      <c r="AE1000" s="1"/>
      <c r="AF1000" s="7"/>
      <c r="AG1000" s="7"/>
      <c r="AH1000" s="109"/>
      <c r="AI1000" s="109"/>
      <c r="AJ1000" s="1"/>
      <c r="AK1000" s="1"/>
      <c r="AL1000" s="7"/>
      <c r="AM1000" s="7"/>
      <c r="AN1000" s="109"/>
      <c r="AO1000" s="109"/>
      <c r="AP1000" s="1"/>
      <c r="AQ1000" s="1"/>
      <c r="AR1000" s="7"/>
      <c r="AS1000" s="7"/>
      <c r="AT1000" s="109"/>
      <c r="AU1000" s="109"/>
      <c r="AV1000" s="1"/>
      <c r="AW1000" s="1"/>
      <c r="AX1000" s="7"/>
      <c r="AY1000" s="7"/>
      <c r="AZ1000" s="109"/>
      <c r="BA1000" s="109"/>
      <c r="BB1000" s="1"/>
      <c r="BC1000" s="1"/>
      <c r="BD1000" s="7"/>
      <c r="BE1000" s="7"/>
      <c r="BF1000" s="109"/>
      <c r="BG1000" s="109"/>
    </row>
  </sheetData>
  <mergeCells count="12">
    <mergeCell ref="A1:D6"/>
    <mergeCell ref="AK10:AO10"/>
    <mergeCell ref="AQ10:AU10"/>
    <mergeCell ref="AW10:BA10"/>
    <mergeCell ref="BC10:BG10"/>
    <mergeCell ref="A8:BD8"/>
    <mergeCell ref="A10:E10"/>
    <mergeCell ref="G10:K10"/>
    <mergeCell ref="M10:Q10"/>
    <mergeCell ref="S10:W10"/>
    <mergeCell ref="Y10:AC10"/>
    <mergeCell ref="AE10:AI10"/>
  </mergeCells>
  <conditionalFormatting sqref="A12:A60 G12:G60 M12:M60 S12:S60 Y12:Y60 AE12:AE60 AK12:AK60 AQ12:AQ60 AW12:AW60 BC12:BC60">
    <cfRule type="containsText" dxfId="37" priority="2" operator="containsText" text="Staff">
      <formula>NOT(ISERROR(SEARCH(("Staff"),(A12))))</formula>
    </cfRule>
  </conditionalFormatting>
  <conditionalFormatting sqref="G1:G1000 M1:M1000 S1:S1000 Y1:Y1000 AE1:AE1000 AK1:AK1000 AQ1:AQ1000 AW1:AW1000 BC1:BC1000 A7:A1000">
    <cfRule type="cellIs" dxfId="36" priority="1" operator="equal">
      <formula>0</formula>
    </cfRule>
  </conditionalFormatting>
  <pageMargins left="0.7" right="0.7" top="0.75" bottom="0.75" header="0" footer="0"/>
  <pageSetup paperSize="9" orientation="portrait"/>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selection activeCell="C15" sqref="C15"/>
    </sheetView>
  </sheetViews>
  <sheetFormatPr baseColWidth="10" defaultColWidth="12.7109375" defaultRowHeight="15" customHeight="1"/>
  <cols>
    <col min="1" max="1" width="8.7109375" customWidth="1"/>
    <col min="2" max="2" width="65.42578125" customWidth="1"/>
    <col min="3" max="26" width="8.7109375" customWidth="1"/>
  </cols>
  <sheetData>
    <row r="1" spans="1:26" ht="14.25" customHeight="1">
      <c r="B1" s="172" t="e" vm="1">
        <v>#VALUE!</v>
      </c>
      <c r="C1" s="172"/>
      <c r="D1" s="172"/>
      <c r="E1" s="172"/>
      <c r="F1" s="1"/>
      <c r="G1" s="1"/>
      <c r="H1" s="1"/>
      <c r="I1" s="1"/>
      <c r="J1" s="1"/>
      <c r="K1" s="1"/>
      <c r="L1" s="1"/>
      <c r="M1" s="1"/>
      <c r="N1" s="1"/>
      <c r="O1" s="1"/>
      <c r="P1" s="1"/>
      <c r="Q1" s="1"/>
      <c r="R1" s="1"/>
      <c r="S1" s="1"/>
      <c r="T1" s="1"/>
      <c r="U1" s="1"/>
      <c r="V1" s="1"/>
      <c r="W1" s="1"/>
      <c r="X1" s="1"/>
      <c r="Y1" s="1"/>
      <c r="Z1" s="1"/>
    </row>
    <row r="2" spans="1:26" ht="14.25" customHeight="1">
      <c r="A2" s="1"/>
      <c r="B2" s="172"/>
      <c r="C2" s="172"/>
      <c r="D2" s="172"/>
      <c r="E2" s="172"/>
      <c r="F2" s="1"/>
      <c r="G2" s="1"/>
      <c r="H2" s="1"/>
      <c r="I2" s="1"/>
      <c r="J2" s="1"/>
      <c r="K2" s="1"/>
      <c r="L2" s="1"/>
      <c r="M2" s="1"/>
      <c r="N2" s="1"/>
      <c r="O2" s="1"/>
      <c r="P2" s="1"/>
      <c r="Q2" s="1"/>
      <c r="R2" s="1"/>
      <c r="S2" s="1"/>
      <c r="T2" s="1"/>
      <c r="U2" s="1"/>
      <c r="V2" s="1"/>
      <c r="W2" s="1"/>
      <c r="X2" s="1"/>
      <c r="Y2" s="1"/>
      <c r="Z2" s="1"/>
    </row>
    <row r="3" spans="1:26" ht="14.25" customHeight="1">
      <c r="A3" s="1"/>
      <c r="B3" s="172"/>
      <c r="C3" s="172"/>
      <c r="D3" s="172"/>
      <c r="E3" s="172"/>
      <c r="F3" s="1"/>
      <c r="G3" s="1"/>
      <c r="H3" s="1"/>
      <c r="I3" s="1"/>
      <c r="J3" s="1"/>
      <c r="K3" s="1"/>
      <c r="L3" s="1"/>
      <c r="M3" s="1"/>
      <c r="N3" s="1"/>
      <c r="O3" s="1"/>
      <c r="P3" s="1"/>
      <c r="Q3" s="1"/>
      <c r="R3" s="1"/>
      <c r="S3" s="1"/>
      <c r="T3" s="1"/>
      <c r="U3" s="1"/>
      <c r="V3" s="1"/>
      <c r="W3" s="1"/>
      <c r="X3" s="1"/>
      <c r="Y3" s="1"/>
      <c r="Z3" s="1"/>
    </row>
    <row r="4" spans="1:26" ht="14.25" customHeight="1">
      <c r="A4" s="1"/>
      <c r="B4" s="172"/>
      <c r="C4" s="172"/>
      <c r="D4" s="172"/>
      <c r="E4" s="172"/>
      <c r="F4" s="1"/>
      <c r="G4" s="1"/>
      <c r="H4" s="1"/>
      <c r="I4" s="1"/>
      <c r="J4" s="1"/>
      <c r="K4" s="1"/>
      <c r="L4" s="1"/>
      <c r="M4" s="1"/>
      <c r="N4" s="1"/>
      <c r="O4" s="1"/>
      <c r="P4" s="1"/>
      <c r="Q4" s="1"/>
      <c r="R4" s="1"/>
      <c r="S4" s="1"/>
      <c r="T4" s="1"/>
      <c r="U4" s="1"/>
      <c r="V4" s="1"/>
      <c r="W4" s="1"/>
      <c r="X4" s="1"/>
      <c r="Y4" s="1"/>
      <c r="Z4" s="1"/>
    </row>
    <row r="5" spans="1:26" ht="14.25" customHeight="1">
      <c r="A5" s="1"/>
      <c r="B5" s="172"/>
      <c r="C5" s="172"/>
      <c r="D5" s="172"/>
      <c r="E5" s="172"/>
      <c r="F5" s="1"/>
      <c r="G5" s="1"/>
      <c r="H5" s="1"/>
      <c r="I5" s="1"/>
      <c r="J5" s="1"/>
      <c r="K5" s="1"/>
      <c r="L5" s="1"/>
      <c r="M5" s="1"/>
      <c r="N5" s="1"/>
      <c r="O5" s="1"/>
      <c r="P5" s="1"/>
      <c r="Q5" s="1"/>
      <c r="R5" s="1"/>
      <c r="S5" s="1"/>
      <c r="T5" s="1"/>
      <c r="U5" s="1"/>
      <c r="V5" s="1"/>
      <c r="W5" s="1"/>
      <c r="X5" s="1"/>
      <c r="Y5" s="1"/>
      <c r="Z5" s="1"/>
    </row>
    <row r="6" spans="1:26" ht="14.25" customHeight="1">
      <c r="A6" s="1"/>
      <c r="B6" s="172"/>
      <c r="C6" s="172"/>
      <c r="D6" s="172"/>
      <c r="E6" s="172"/>
      <c r="F6" s="1"/>
      <c r="G6" s="1"/>
      <c r="H6" s="1"/>
      <c r="I6" s="1"/>
      <c r="J6" s="1"/>
      <c r="K6" s="1"/>
      <c r="L6" s="1"/>
      <c r="M6" s="1"/>
      <c r="N6" s="1"/>
      <c r="O6" s="1"/>
      <c r="P6" s="1"/>
      <c r="Q6" s="1"/>
      <c r="R6" s="1"/>
      <c r="S6" s="1"/>
      <c r="T6" s="1"/>
      <c r="U6" s="1"/>
      <c r="V6" s="1"/>
      <c r="W6" s="1"/>
      <c r="X6" s="1"/>
      <c r="Y6" s="1"/>
      <c r="Z6" s="1"/>
    </row>
    <row r="7" spans="1:26" ht="14.25" customHeight="1">
      <c r="A7" s="1"/>
      <c r="B7" s="172"/>
      <c r="C7" s="172"/>
      <c r="D7" s="172"/>
      <c r="E7" s="172"/>
      <c r="F7" s="1"/>
      <c r="G7" s="1"/>
      <c r="H7" s="1"/>
      <c r="I7" s="1"/>
      <c r="J7" s="1"/>
      <c r="K7" s="1"/>
      <c r="L7" s="1"/>
      <c r="M7" s="1"/>
      <c r="N7" s="1"/>
      <c r="O7" s="1"/>
      <c r="P7" s="1"/>
      <c r="Q7" s="1"/>
      <c r="R7" s="1"/>
      <c r="S7" s="1"/>
      <c r="T7" s="1"/>
      <c r="U7" s="1"/>
      <c r="V7" s="1"/>
      <c r="W7" s="1"/>
      <c r="X7" s="1"/>
      <c r="Y7" s="1"/>
      <c r="Z7" s="1"/>
    </row>
    <row r="8" spans="1:26" ht="35.450000000000003" customHeight="1">
      <c r="A8" s="1"/>
      <c r="B8" s="260" t="s">
        <v>141</v>
      </c>
      <c r="C8" s="170"/>
      <c r="D8" s="170"/>
      <c r="E8" s="171"/>
      <c r="F8" s="1"/>
      <c r="G8" s="1"/>
      <c r="H8" s="1"/>
      <c r="I8" s="1"/>
      <c r="J8" s="1"/>
      <c r="K8" s="1"/>
      <c r="L8" s="1"/>
      <c r="M8" s="1"/>
      <c r="N8" s="1"/>
      <c r="O8" s="1"/>
      <c r="P8" s="1"/>
      <c r="Q8" s="1"/>
      <c r="R8" s="1"/>
      <c r="S8" s="1"/>
      <c r="T8" s="1"/>
      <c r="U8" s="1"/>
      <c r="V8" s="1"/>
      <c r="W8" s="1"/>
      <c r="X8" s="1"/>
      <c r="Y8" s="1"/>
      <c r="Z8" s="1"/>
    </row>
    <row r="9" spans="1:26" ht="14.25" customHeight="1">
      <c r="A9" s="1"/>
      <c r="B9" s="1"/>
      <c r="C9" s="1"/>
      <c r="D9" s="1"/>
      <c r="E9" s="1"/>
      <c r="F9" s="1"/>
      <c r="G9" s="1"/>
      <c r="H9" s="1"/>
      <c r="I9" s="1"/>
      <c r="J9" s="1"/>
      <c r="K9" s="1"/>
      <c r="L9" s="1"/>
      <c r="M9" s="1"/>
      <c r="N9" s="1"/>
      <c r="O9" s="1"/>
      <c r="P9" s="1"/>
      <c r="Q9" s="1"/>
      <c r="R9" s="1"/>
      <c r="S9" s="1"/>
      <c r="T9" s="1"/>
      <c r="U9" s="1"/>
      <c r="V9" s="1"/>
      <c r="W9" s="1"/>
      <c r="X9" s="1"/>
      <c r="Y9" s="1"/>
      <c r="Z9" s="1"/>
    </row>
    <row r="10" spans="1:26" ht="14.25" customHeight="1">
      <c r="A10" s="1"/>
      <c r="B10" s="261" t="s">
        <v>142</v>
      </c>
      <c r="C10" s="196"/>
      <c r="D10" s="196"/>
      <c r="E10" s="193"/>
      <c r="F10" s="1"/>
      <c r="G10" s="1"/>
      <c r="H10" s="1"/>
      <c r="I10" s="1"/>
      <c r="J10" s="1"/>
      <c r="K10" s="1"/>
      <c r="L10" s="1"/>
      <c r="M10" s="1"/>
      <c r="N10" s="1"/>
      <c r="O10" s="1"/>
      <c r="P10" s="1"/>
      <c r="Q10" s="1"/>
      <c r="R10" s="1"/>
      <c r="S10" s="1"/>
      <c r="T10" s="1"/>
      <c r="U10" s="1"/>
      <c r="V10" s="1"/>
      <c r="W10" s="1"/>
      <c r="X10" s="1"/>
      <c r="Y10" s="1"/>
      <c r="Z10" s="1"/>
    </row>
    <row r="11" spans="1:26" ht="14.25" customHeight="1">
      <c r="A11" s="1"/>
      <c r="B11" s="149"/>
      <c r="C11" s="150"/>
      <c r="D11" s="150"/>
      <c r="E11" s="151"/>
      <c r="F11" s="1"/>
      <c r="G11" s="1"/>
      <c r="H11" s="1"/>
      <c r="I11" s="1"/>
      <c r="J11" s="1"/>
      <c r="K11" s="1"/>
      <c r="L11" s="1"/>
      <c r="M11" s="1"/>
      <c r="N11" s="1"/>
      <c r="O11" s="1"/>
      <c r="P11" s="1"/>
      <c r="Q11" s="1"/>
      <c r="R11" s="1"/>
      <c r="S11" s="1"/>
      <c r="T11" s="1"/>
      <c r="U11" s="1"/>
      <c r="V11" s="1"/>
      <c r="W11" s="1"/>
      <c r="X11" s="1"/>
      <c r="Y11" s="1"/>
      <c r="Z11" s="1"/>
    </row>
    <row r="12" spans="1:26" ht="14.25" customHeight="1">
      <c r="A12" s="1"/>
      <c r="B12" s="149"/>
      <c r="C12" s="150"/>
      <c r="D12" s="150"/>
      <c r="E12" s="151"/>
      <c r="F12" s="1"/>
      <c r="G12" s="1"/>
      <c r="H12" s="1"/>
      <c r="I12" s="1"/>
      <c r="J12" s="1"/>
      <c r="K12" s="1"/>
      <c r="L12" s="1"/>
      <c r="M12" s="1"/>
      <c r="N12" s="1"/>
      <c r="O12" s="1"/>
      <c r="P12" s="1"/>
      <c r="Q12" s="1"/>
      <c r="R12" s="1"/>
      <c r="S12" s="1"/>
      <c r="T12" s="1"/>
      <c r="U12" s="1"/>
      <c r="V12" s="1"/>
      <c r="W12" s="1"/>
      <c r="X12" s="1"/>
      <c r="Y12" s="1"/>
      <c r="Z12" s="1"/>
    </row>
    <row r="13" spans="1:26" ht="14.25" customHeight="1">
      <c r="A13" s="1"/>
      <c r="B13" s="152" t="s">
        <v>143</v>
      </c>
      <c r="C13" s="153"/>
      <c r="D13" s="150" t="s">
        <v>144</v>
      </c>
      <c r="E13" s="151"/>
      <c r="F13" s="1"/>
      <c r="G13" s="1"/>
      <c r="H13" s="1"/>
      <c r="I13" s="1"/>
      <c r="J13" s="1"/>
      <c r="K13" s="1"/>
      <c r="L13" s="1"/>
      <c r="M13" s="1"/>
      <c r="N13" s="1"/>
      <c r="O13" s="1"/>
      <c r="P13" s="1"/>
      <c r="Q13" s="1"/>
      <c r="R13" s="1"/>
      <c r="S13" s="1"/>
      <c r="T13" s="1"/>
      <c r="U13" s="1"/>
      <c r="V13" s="1"/>
      <c r="W13" s="1"/>
      <c r="X13" s="1"/>
      <c r="Y13" s="1"/>
      <c r="Z13" s="1"/>
    </row>
    <row r="14" spans="1:26" ht="14.25" customHeight="1">
      <c r="A14" s="1"/>
      <c r="B14" s="149"/>
      <c r="C14" s="150"/>
      <c r="D14" s="150"/>
      <c r="E14" s="151"/>
      <c r="F14" s="1"/>
      <c r="G14" s="1"/>
      <c r="H14" s="1"/>
      <c r="I14" s="1"/>
      <c r="J14" s="1"/>
      <c r="K14" s="1"/>
      <c r="L14" s="1"/>
      <c r="M14" s="1"/>
      <c r="N14" s="1"/>
      <c r="O14" s="1"/>
      <c r="P14" s="1"/>
      <c r="Q14" s="1"/>
      <c r="R14" s="1"/>
      <c r="S14" s="1"/>
      <c r="T14" s="1"/>
      <c r="U14" s="1"/>
      <c r="V14" s="1"/>
      <c r="W14" s="1"/>
      <c r="X14" s="1"/>
      <c r="Y14" s="1"/>
      <c r="Z14" s="1"/>
    </row>
    <row r="15" spans="1:26" ht="14.25" customHeight="1">
      <c r="A15" s="1"/>
      <c r="B15" s="152" t="s">
        <v>145</v>
      </c>
      <c r="C15" s="154"/>
      <c r="D15" s="150" t="s">
        <v>144</v>
      </c>
      <c r="E15" s="151"/>
      <c r="F15" s="1"/>
      <c r="G15" s="1"/>
      <c r="H15" s="1"/>
      <c r="I15" s="1"/>
      <c r="J15" s="1"/>
      <c r="K15" s="1"/>
      <c r="L15" s="1"/>
      <c r="M15" s="1"/>
      <c r="N15" s="1"/>
      <c r="O15" s="1"/>
      <c r="P15" s="1"/>
      <c r="Q15" s="1"/>
      <c r="R15" s="1"/>
      <c r="S15" s="1"/>
      <c r="T15" s="1"/>
      <c r="U15" s="1"/>
      <c r="V15" s="1"/>
      <c r="W15" s="1"/>
      <c r="X15" s="1"/>
      <c r="Y15" s="1"/>
      <c r="Z15" s="1"/>
    </row>
    <row r="16" spans="1:26" ht="14.25" customHeight="1">
      <c r="A16" s="1"/>
      <c r="B16" s="149"/>
      <c r="C16" s="150"/>
      <c r="D16" s="150"/>
      <c r="E16" s="151"/>
      <c r="F16" s="1"/>
      <c r="G16" s="1"/>
      <c r="H16" s="1"/>
      <c r="I16" s="1"/>
      <c r="J16" s="1"/>
      <c r="K16" s="1"/>
      <c r="L16" s="1"/>
      <c r="M16" s="1"/>
      <c r="N16" s="1"/>
      <c r="O16" s="1"/>
      <c r="P16" s="1"/>
      <c r="Q16" s="1"/>
      <c r="R16" s="1"/>
      <c r="S16" s="1"/>
      <c r="T16" s="1"/>
      <c r="U16" s="1"/>
      <c r="V16" s="1"/>
      <c r="W16" s="1"/>
      <c r="X16" s="1"/>
      <c r="Y16" s="1"/>
      <c r="Z16" s="1"/>
    </row>
    <row r="17" spans="1:26" ht="14.25" customHeight="1">
      <c r="A17" s="1"/>
      <c r="B17" s="152" t="s">
        <v>146</v>
      </c>
      <c r="C17" s="155">
        <f>C15/100*C13</f>
        <v>0</v>
      </c>
      <c r="D17" s="150"/>
      <c r="E17" s="151"/>
      <c r="F17" s="1"/>
      <c r="G17" s="1"/>
      <c r="H17" s="1"/>
      <c r="I17" s="1"/>
      <c r="J17" s="1"/>
      <c r="K17" s="1"/>
      <c r="L17" s="1"/>
      <c r="M17" s="1"/>
      <c r="N17" s="1"/>
      <c r="O17" s="1"/>
      <c r="P17" s="1"/>
      <c r="Q17" s="1"/>
      <c r="R17" s="1"/>
      <c r="S17" s="1"/>
      <c r="T17" s="1"/>
      <c r="U17" s="1"/>
      <c r="V17" s="1"/>
      <c r="W17" s="1"/>
      <c r="X17" s="1"/>
      <c r="Y17" s="1"/>
      <c r="Z17" s="1"/>
    </row>
    <row r="18" spans="1:26" ht="14.25" customHeight="1">
      <c r="A18" s="1"/>
      <c r="B18" s="149"/>
      <c r="C18" s="150"/>
      <c r="D18" s="150"/>
      <c r="E18" s="151"/>
      <c r="F18" s="1"/>
      <c r="G18" s="1"/>
      <c r="H18" s="1"/>
      <c r="I18" s="1"/>
      <c r="J18" s="1"/>
      <c r="K18" s="1"/>
      <c r="L18" s="1"/>
      <c r="M18" s="1"/>
      <c r="N18" s="1"/>
      <c r="O18" s="1"/>
      <c r="P18" s="1"/>
      <c r="Q18" s="1"/>
      <c r="R18" s="1"/>
      <c r="S18" s="1"/>
      <c r="T18" s="1"/>
      <c r="U18" s="1"/>
      <c r="V18" s="1"/>
      <c r="W18" s="1"/>
      <c r="X18" s="1"/>
      <c r="Y18" s="1"/>
      <c r="Z18" s="1"/>
    </row>
    <row r="19" spans="1:26" ht="14.25" customHeight="1">
      <c r="A19" s="1"/>
      <c r="B19" s="156"/>
      <c r="C19" s="157"/>
      <c r="D19" s="157"/>
      <c r="E19" s="158"/>
      <c r="F19" s="1"/>
      <c r="G19" s="1"/>
      <c r="H19" s="1"/>
      <c r="I19" s="1"/>
      <c r="J19" s="1"/>
      <c r="K19" s="1"/>
      <c r="L19" s="1"/>
      <c r="M19" s="1"/>
      <c r="N19" s="1"/>
      <c r="O19" s="1"/>
      <c r="P19" s="1"/>
      <c r="Q19" s="1"/>
      <c r="R19" s="1"/>
      <c r="S19" s="1"/>
      <c r="T19" s="1"/>
      <c r="U19" s="1"/>
      <c r="V19" s="1"/>
      <c r="W19" s="1"/>
      <c r="X19" s="1"/>
      <c r="Y19" s="1"/>
      <c r="Z19" s="1"/>
    </row>
    <row r="20" spans="1:26"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B8:E8"/>
    <mergeCell ref="B10:E10"/>
    <mergeCell ref="B1:E7"/>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0DFB6E367E704AA68FF93AC73716E3" ma:contentTypeVersion="18" ma:contentTypeDescription="Crée un document." ma:contentTypeScope="" ma:versionID="02548c402b68d290e20214a41313371a">
  <xsd:schema xmlns:xsd="http://www.w3.org/2001/XMLSchema" xmlns:xs="http://www.w3.org/2001/XMLSchema" xmlns:p="http://schemas.microsoft.com/office/2006/metadata/properties" xmlns:ns2="35ea105a-ee55-4a99-b9f7-58e0dff4046f" xmlns:ns3="90dc2097-4f29-4d9e-b8c0-d9a8ddf2985a" targetNamespace="http://schemas.microsoft.com/office/2006/metadata/properties" ma:root="true" ma:fieldsID="c30e31bf3e4d8ce2a03542e7271c70ad" ns2:_="" ns3:_="">
    <xsd:import namespace="35ea105a-ee55-4a99-b9f7-58e0dff4046f"/>
    <xsd:import namespace="90dc2097-4f29-4d9e-b8c0-d9a8ddf2985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GenerationTime" minOccurs="0"/>
                <xsd:element ref="ns3:MediaServiceEventHashCode" minOccurs="0"/>
                <xsd:element ref="ns3:MediaServiceLocation" minOccurs="0"/>
                <xsd:element ref="ns3:MediaServiceOCR"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ea105a-ee55-4a99-b9f7-58e0dff4046f"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2" nillable="true" ma:displayName="Taxonomy Catch All Column" ma:hidden="true" ma:list="{009994cd-627b-41d4-9c0c-27250a911b15}" ma:internalName="TaxCatchAll" ma:showField="CatchAllData" ma:web="35ea105a-ee55-4a99-b9f7-58e0dff4046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0dc2097-4f29-4d9e-b8c0-d9a8ddf2985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alises d’images" ma:readOnly="false" ma:fieldId="{5cf76f15-5ced-4ddc-b409-7134ff3c332f}" ma:taxonomyMulti="true" ma:sspId="074bc50b-8b9e-4a61-bd07-9340355d38c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5ea105a-ee55-4a99-b9f7-58e0dff4046f" xsi:nil="true"/>
    <lcf76f155ced4ddcb4097134ff3c332f xmlns="90dc2097-4f29-4d9e-b8c0-d9a8ddf2985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35E742A-B89D-4D6D-AD64-97DE0776DA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ea105a-ee55-4a99-b9f7-58e0dff4046f"/>
    <ds:schemaRef ds:uri="90dc2097-4f29-4d9e-b8c0-d9a8ddf298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C02E912-78DC-466A-99CC-EBA196F41C9B}">
  <ds:schemaRefs>
    <ds:schemaRef ds:uri="http://schemas.microsoft.com/sharepoint/v3/contenttype/forms"/>
  </ds:schemaRefs>
</ds:datastoreItem>
</file>

<file path=customXml/itemProps3.xml><?xml version="1.0" encoding="utf-8"?>
<ds:datastoreItem xmlns:ds="http://schemas.openxmlformats.org/officeDocument/2006/customXml" ds:itemID="{7B2263DC-5F47-467A-96AF-00267CC0F2A6}">
  <ds:schemaRefs>
    <ds:schemaRef ds:uri="http://schemas.microsoft.com/office/2006/metadata/properties"/>
    <ds:schemaRef ds:uri="http://schemas.microsoft.com/office/infopath/2007/PartnerControls"/>
    <ds:schemaRef ds:uri="60c853ad-79bf-4ee7-94ea-f9c5426ecb77"/>
    <ds:schemaRef ds:uri="12af9535-f736-4b1e-99cf-bcb687b28aa2"/>
    <ds:schemaRef ds:uri="35ea105a-ee55-4a99-b9f7-58e0dff4046f"/>
    <ds:schemaRef ds:uri="90dc2097-4f29-4d9e-b8c0-d9a8ddf298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Information</vt:lpstr>
      <vt:lpstr>Budget Rules</vt:lpstr>
      <vt:lpstr>Definition Categories</vt:lpstr>
      <vt:lpstr>Cost Input</vt:lpstr>
      <vt:lpstr>Overview</vt:lpstr>
      <vt:lpstr>Summary - I</vt:lpstr>
      <vt:lpstr>Summary - II</vt:lpstr>
      <vt:lpstr>P-M Calculator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 STEELANT Silke</dc:creator>
  <cp:lastModifiedBy>Valérie Van Erck</cp:lastModifiedBy>
  <dcterms:created xsi:type="dcterms:W3CDTF">2025-01-29T14:55:12Z</dcterms:created>
  <dcterms:modified xsi:type="dcterms:W3CDTF">2026-06-11T12:40:17Z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0x0101006A0DFB6E367E704AA68FF93AC73716E3</vt:lpwstr>
  </property>
  <property fmtid="{D5CDD505-2E9C-101B-9397-08002B2CF9AE}" pid="3" name="MediaServiceImageTags">
    <vt:lpwstr/>
  </property>
</Properties>
</file>